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20" windowWidth="18315" windowHeight="8490"/>
  </bookViews>
  <sheets>
    <sheet name="入力画面" sheetId="2" r:id="rId1"/>
    <sheet name="計算表（生保）" sheetId="4" r:id="rId2"/>
    <sheet name="原本（生命保険料）" sheetId="1" r:id="rId3"/>
    <sheet name="計算表（地震）" sheetId="3" r:id="rId4"/>
    <sheet name="原本（地震保険料）" sheetId="5" r:id="rId5"/>
  </sheets>
  <definedNames>
    <definedName name="_xlnm.Print_Area" localSheetId="0">入力画面!$A$1:$E$8</definedName>
  </definedNames>
  <calcPr calcId="145621"/>
</workbook>
</file>

<file path=xl/comments1.xml><?xml version="1.0" encoding="utf-8"?>
<comments xmlns="http://schemas.openxmlformats.org/spreadsheetml/2006/main">
  <authors>
    <author>H26-015</author>
  </authors>
  <commentList>
    <comment ref="A1" authorId="0">
      <text>
        <r>
          <rPr>
            <sz val="20"/>
            <color indexed="81"/>
            <rFont val="ＭＳ Ｐゴシック"/>
          </rPr>
          <t>黄色の塗りつぶしに所に各支払額の合計をそれぞれ入力してください。</t>
        </r>
      </text>
    </comment>
  </commentList>
</comments>
</file>

<file path=xl/sharedStrings.xml><?xml version="1.0" encoding="utf-8"?>
<sst xmlns:r="http://schemas.openxmlformats.org/officeDocument/2006/relationships" xmlns="http://schemas.openxmlformats.org/spreadsheetml/2006/main" count="159" uniqueCount="159">
  <si>
    <t xml:space="preserve">   20,001円
   ～40,000円</t>
    <rPh sb="5" eb="10">
      <t>００１エン</t>
    </rPh>
    <rPh sb="17" eb="22">
      <t>０００エン</t>
    </rPh>
    <phoneticPr fontId="1"/>
  </si>
  <si>
    <t>50,001円～
（最高5万円）</t>
    <rPh sb="2" eb="7">
      <t>００１エン</t>
    </rPh>
    <phoneticPr fontId="1"/>
  </si>
  <si>
    <t>介護医療保険料</t>
    <rPh sb="0" eb="2">
      <t>カイゴ</t>
    </rPh>
    <rPh sb="2" eb="4">
      <t>イリョウ</t>
    </rPh>
    <rPh sb="4" eb="6">
      <t>ホケン</t>
    </rPh>
    <rPh sb="6" eb="7">
      <t>リョウ</t>
    </rPh>
    <phoneticPr fontId="1"/>
  </si>
  <si>
    <t>○ 生命保険計算書</t>
    <rPh sb="2" eb="4">
      <t>セイメイ</t>
    </rPh>
    <rPh sb="4" eb="6">
      <t>ホケン</t>
    </rPh>
    <rPh sb="6" eb="9">
      <t>ケイサンショ</t>
    </rPh>
    <phoneticPr fontId="1"/>
  </si>
  <si>
    <t>支払った保険料</t>
    <rPh sb="0" eb="2">
      <t>シハラ</t>
    </rPh>
    <rPh sb="4" eb="7">
      <t>ホケンリョウ</t>
    </rPh>
    <phoneticPr fontId="1"/>
  </si>
  <si>
    <t xml:space="preserve">   25,001円
   ～50,000円</t>
    <rPh sb="5" eb="10">
      <t>００１エン</t>
    </rPh>
    <rPh sb="17" eb="22">
      <t>０００エン</t>
    </rPh>
    <phoneticPr fontId="1"/>
  </si>
  <si>
    <t>合計</t>
    <rPh sb="0" eb="2">
      <t>ゴウケイ</t>
    </rPh>
    <phoneticPr fontId="1"/>
  </si>
  <si>
    <t>旧個人年金保険料</t>
    <rPh sb="0" eb="1">
      <t>キュウ</t>
    </rPh>
    <rPh sb="1" eb="3">
      <t>コジン</t>
    </rPh>
    <rPh sb="3" eb="5">
      <t>ネンキン</t>
    </rPh>
    <rPh sb="5" eb="8">
      <t>ホケンリョウ</t>
    </rPh>
    <phoneticPr fontId="1"/>
  </si>
  <si>
    <t>(B)×0.5+7,500円</t>
    <rPh sb="13" eb="14">
      <t>エン</t>
    </rPh>
    <phoneticPr fontId="1"/>
  </si>
  <si>
    <t>5,001円～
（最高　10,000円）</t>
    <rPh sb="5" eb="6">
      <t>エン</t>
    </rPh>
    <rPh sb="9" eb="11">
      <t>サイコウ</t>
    </rPh>
    <rPh sb="14" eb="19">
      <t>000エン</t>
    </rPh>
    <phoneticPr fontId="1"/>
  </si>
  <si>
    <t>～25,000円</t>
    <rPh sb="3" eb="8">
      <t>０００エン</t>
    </rPh>
    <phoneticPr fontId="1"/>
  </si>
  <si>
    <t>（最高12万円）</t>
    <rPh sb="1" eb="3">
      <t>サイコウ</t>
    </rPh>
    <rPh sb="5" eb="7">
      <t>マンエン</t>
    </rPh>
    <phoneticPr fontId="1"/>
  </si>
  <si>
    <t>旧生命保険料</t>
    <rPh sb="0" eb="1">
      <t>キュウ</t>
    </rPh>
    <rPh sb="1" eb="3">
      <t>セイメイ</t>
    </rPh>
    <rPh sb="3" eb="6">
      <t>ホケンリョウ</t>
    </rPh>
    <phoneticPr fontId="1"/>
  </si>
  <si>
    <t>（A）の金額</t>
    <rPh sb="4" eb="6">
      <t>キンガク</t>
    </rPh>
    <phoneticPr fontId="1"/>
  </si>
  <si>
    <t>D</t>
  </si>
  <si>
    <t>控除額</t>
    <rPh sb="0" eb="2">
      <t>コウジョ</t>
    </rPh>
    <rPh sb="2" eb="3">
      <t>ガク</t>
    </rPh>
    <phoneticPr fontId="1"/>
  </si>
  <si>
    <t>M</t>
  </si>
  <si>
    <t>（Ｇ）</t>
  </si>
  <si>
    <t>円</t>
    <rPh sb="0" eb="1">
      <t>エン</t>
    </rPh>
    <phoneticPr fontId="1"/>
  </si>
  <si>
    <t>　　　　　　　　　　　　円</t>
    <rPh sb="12" eb="13">
      <t>エン</t>
    </rPh>
    <phoneticPr fontId="1"/>
  </si>
  <si>
    <t>（B）の金額</t>
    <rPh sb="4" eb="6">
      <t>キンガク</t>
    </rPh>
    <phoneticPr fontId="1"/>
  </si>
  <si>
    <t>40,001円～
(最高3.5万円)</t>
    <rPh sb="2" eb="7">
      <t>００１エン</t>
    </rPh>
    <phoneticPr fontId="1"/>
  </si>
  <si>
    <t>F</t>
  </si>
  <si>
    <t>（A）×0.5+12,500円</t>
    <rPh sb="10" eb="15">
      <t>５００エン</t>
    </rPh>
    <phoneticPr fontId="1"/>
  </si>
  <si>
    <t>（Ｅ）×１／２　＋　（Ｍ）</t>
  </si>
  <si>
    <t>（A）・（B）の金額</t>
    <rPh sb="8" eb="10">
      <t>キンガク</t>
    </rPh>
    <phoneticPr fontId="1"/>
  </si>
  <si>
    <t>E</t>
  </si>
  <si>
    <t>(A)×0.5+7,500円</t>
    <rPh sb="13" eb="14">
      <t>エン</t>
    </rPh>
    <phoneticPr fontId="1"/>
  </si>
  <si>
    <t>（B）×0.5+12,500円</t>
    <rPh sb="10" eb="15">
      <t>５００エン</t>
    </rPh>
    <phoneticPr fontId="1"/>
  </si>
  <si>
    <t>（Ｈ）と（Ｊ）のいずれか多い金額</t>
    <rPh sb="12" eb="13">
      <t>オオ</t>
    </rPh>
    <rPh sb="14" eb="16">
      <t>キンガク</t>
    </rPh>
    <phoneticPr fontId="1"/>
  </si>
  <si>
    <t>（E)（F)（G）の金額</t>
    <rPh sb="10" eb="12">
      <t>キンガク</t>
    </rPh>
    <phoneticPr fontId="1"/>
  </si>
  <si>
    <t>(C)＋(H)(最高2.8万円)</t>
    <rPh sb="8" eb="10">
      <t>サイコウ</t>
    </rPh>
    <rPh sb="13" eb="15">
      <t>マンエン</t>
    </rPh>
    <phoneticPr fontId="1"/>
  </si>
  <si>
    <t>～20,000円</t>
    <rPh sb="3" eb="8">
      <t>０００エン</t>
    </rPh>
    <phoneticPr fontId="1"/>
  </si>
  <si>
    <t>C</t>
  </si>
  <si>
    <t>（G）×0.5＋10,000円</t>
    <rPh sb="14" eb="15">
      <t>エン</t>
    </rPh>
    <phoneticPr fontId="1"/>
  </si>
  <si>
    <t>A</t>
  </si>
  <si>
    <t>新生命保険料
控除額合計</t>
    <rPh sb="0" eb="1">
      <t>シン</t>
    </rPh>
    <rPh sb="1" eb="3">
      <t>セイメイ</t>
    </rPh>
    <rPh sb="3" eb="6">
      <t>ホケンリョウ</t>
    </rPh>
    <rPh sb="7" eb="9">
      <t>コウジョ</t>
    </rPh>
    <rPh sb="9" eb="10">
      <t>ガク</t>
    </rPh>
    <rPh sb="10" eb="12">
      <t>ゴウケイ</t>
    </rPh>
    <phoneticPr fontId="1"/>
  </si>
  <si>
    <t>B</t>
  </si>
  <si>
    <t>（Ｌ）</t>
  </si>
  <si>
    <t>G</t>
  </si>
  <si>
    <t>（最高7万円）</t>
    <rPh sb="1" eb="3">
      <t>サイコウ</t>
    </rPh>
    <rPh sb="4" eb="6">
      <t>マンエン</t>
    </rPh>
    <phoneticPr fontId="1"/>
  </si>
  <si>
    <t>H</t>
  </si>
  <si>
    <t>I</t>
  </si>
  <si>
    <t>J</t>
  </si>
  <si>
    <t>(B)の金額</t>
    <rPh sb="4" eb="6">
      <t>キンガク</t>
    </rPh>
    <phoneticPr fontId="1"/>
  </si>
  <si>
    <t>K</t>
  </si>
  <si>
    <t>（F）×0.25＋20,000円</t>
    <rPh sb="15" eb="16">
      <t>エン</t>
    </rPh>
    <phoneticPr fontId="1"/>
  </si>
  <si>
    <t>　　　　●平成23年12月31日以前に締結した保険契約等に基づく保険料</t>
    <rPh sb="5" eb="7">
      <t>ヘイセイ</t>
    </rPh>
    <rPh sb="9" eb="10">
      <t>ネン</t>
    </rPh>
    <rPh sb="12" eb="13">
      <t>ガツ</t>
    </rPh>
    <rPh sb="15" eb="16">
      <t>ヒ</t>
    </rPh>
    <rPh sb="16" eb="18">
      <t>イゼン</t>
    </rPh>
    <rPh sb="19" eb="21">
      <t>テイケツ</t>
    </rPh>
    <rPh sb="23" eb="25">
      <t>ホケン</t>
    </rPh>
    <rPh sb="25" eb="27">
      <t>ケイヤク</t>
    </rPh>
    <rPh sb="27" eb="28">
      <t>トウ</t>
    </rPh>
    <rPh sb="29" eb="30">
      <t>モト</t>
    </rPh>
    <rPh sb="32" eb="35">
      <t>ホケンリョウ</t>
    </rPh>
    <phoneticPr fontId="1"/>
  </si>
  <si>
    <t>L</t>
  </si>
  <si>
    <t>（Ｂ）</t>
  </si>
  <si>
    <t>～15,000円</t>
    <rPh sb="3" eb="8">
      <t>０００エン</t>
    </rPh>
    <phoneticPr fontId="1"/>
  </si>
  <si>
    <t>O</t>
  </si>
  <si>
    <t>（F）×0.5＋10,000円</t>
    <rPh sb="10" eb="15">
      <t>０００エン</t>
    </rPh>
    <phoneticPr fontId="1"/>
  </si>
  <si>
    <t>生命保険料控除</t>
    <rPh sb="0" eb="2">
      <t>セイメイ</t>
    </rPh>
    <rPh sb="2" eb="5">
      <t>ホケンリョウ</t>
    </rPh>
    <rPh sb="5" eb="7">
      <t>コウジョ</t>
    </rPh>
    <phoneticPr fontId="1"/>
  </si>
  <si>
    <t>（E）の金額</t>
    <rPh sb="4" eb="6">
      <t>キンガク</t>
    </rPh>
    <phoneticPr fontId="1"/>
  </si>
  <si>
    <t>新個人年金保険料</t>
    <rPh sb="0" eb="1">
      <t>シン</t>
    </rPh>
    <rPh sb="1" eb="3">
      <t>コジン</t>
    </rPh>
    <rPh sb="3" eb="5">
      <t>ネンキン</t>
    </rPh>
    <rPh sb="5" eb="8">
      <t>ホケンリョウ</t>
    </rPh>
    <phoneticPr fontId="1"/>
  </si>
  <si>
    <t>（E）×0.5＋10,000円</t>
    <rPh sb="14" eb="15">
      <t>エン</t>
    </rPh>
    <phoneticPr fontId="1"/>
  </si>
  <si>
    <t>【注意】
・新生命保険料と旧生命保険料の両方を支払っている納税義務者については、生命保険料控除の適用において、
　控除額が最大となる場合として、旧生命保険料のみを適用することも双方適用することも認められていますが、
　所得税と住民税とでは納税義務者に有利な適用方法が異なることから、所得税における適用方法に関わらず、
　個人住民税においては、納税義務者に有利な適用方法により対応する。</t>
    <rPh sb="1" eb="3">
      <t>チュウイ</t>
    </rPh>
    <rPh sb="6" eb="7">
      <t>シン</t>
    </rPh>
    <rPh sb="7" eb="9">
      <t>セイメイ</t>
    </rPh>
    <rPh sb="9" eb="12">
      <t>ホケンリョウ</t>
    </rPh>
    <phoneticPr fontId="1"/>
  </si>
  <si>
    <t>（F）の金額</t>
    <rPh sb="4" eb="6">
      <t>キンガク</t>
    </rPh>
    <phoneticPr fontId="1"/>
  </si>
  <si>
    <t>所得税に係る控除</t>
    <rPh sb="0" eb="3">
      <t>ショトクゼイ</t>
    </rPh>
    <rPh sb="4" eb="5">
      <t>カカ</t>
    </rPh>
    <rPh sb="6" eb="8">
      <t>コウジョ</t>
    </rPh>
    <phoneticPr fontId="1"/>
  </si>
  <si>
    <t>住民税に係る控除</t>
    <rPh sb="0" eb="3">
      <t>ジュウミンゼイ</t>
    </rPh>
    <rPh sb="4" eb="5">
      <t>カカ</t>
    </rPh>
    <rPh sb="6" eb="8">
      <t>コウジョ</t>
    </rPh>
    <phoneticPr fontId="1"/>
  </si>
  <si>
    <t>(D)＋(Ⅰ)(最高4万円)</t>
    <rPh sb="8" eb="10">
      <t>サイコウ</t>
    </rPh>
    <rPh sb="11" eb="13">
      <t>マンエン</t>
    </rPh>
    <phoneticPr fontId="1"/>
  </si>
  <si>
    <t>～12,000円</t>
    <rPh sb="3" eb="8">
      <t>０００エン</t>
    </rPh>
    <phoneticPr fontId="1"/>
  </si>
  <si>
    <t>　　　　●平成24年1月1日以後に締結した保険契約等に基づく保険料</t>
    <rPh sb="5" eb="7">
      <t>ヘイセイ</t>
    </rPh>
    <rPh sb="9" eb="10">
      <t>ネン</t>
    </rPh>
    <rPh sb="11" eb="12">
      <t>ガツ</t>
    </rPh>
    <rPh sb="13" eb="14">
      <t>ヒ</t>
    </rPh>
    <rPh sb="14" eb="16">
      <t>イゴ</t>
    </rPh>
    <rPh sb="17" eb="19">
      <t>テイケツ</t>
    </rPh>
    <rPh sb="21" eb="23">
      <t>ホケン</t>
    </rPh>
    <rPh sb="23" eb="25">
      <t>ケイヤク</t>
    </rPh>
    <rPh sb="25" eb="26">
      <t>トウ</t>
    </rPh>
    <rPh sb="27" eb="28">
      <t>モト</t>
    </rPh>
    <rPh sb="30" eb="32">
      <t>ホケン</t>
    </rPh>
    <rPh sb="32" eb="33">
      <t>リョウ</t>
    </rPh>
    <phoneticPr fontId="1"/>
  </si>
  <si>
    <t>(旧)長期損害保険料のみ</t>
    <rPh sb="1" eb="2">
      <t>キュウ</t>
    </rPh>
    <rPh sb="3" eb="5">
      <t>チョウキ</t>
    </rPh>
    <rPh sb="5" eb="7">
      <t>ソンガイ</t>
    </rPh>
    <rPh sb="7" eb="10">
      <t>ホケンリョウ</t>
    </rPh>
    <phoneticPr fontId="1"/>
  </si>
  <si>
    <t>新生命保険料</t>
    <rPh sb="0" eb="1">
      <t>シン</t>
    </rPh>
    <rPh sb="1" eb="3">
      <t>セイメイ</t>
    </rPh>
    <rPh sb="3" eb="6">
      <t>ホケンリョウ</t>
    </rPh>
    <phoneticPr fontId="1"/>
  </si>
  <si>
    <t>（G）の金額</t>
    <rPh sb="4" eb="6">
      <t>キンガク</t>
    </rPh>
    <phoneticPr fontId="1"/>
  </si>
  <si>
    <t>（最高2.8万円）</t>
    <rPh sb="1" eb="3">
      <t>サイコウ</t>
    </rPh>
    <rPh sb="6" eb="8">
      <t>マンエン</t>
    </rPh>
    <phoneticPr fontId="1"/>
  </si>
  <si>
    <t>(C)＋(H)(最高4万円)</t>
    <rPh sb="8" eb="10">
      <t>サイコウ</t>
    </rPh>
    <rPh sb="11" eb="13">
      <t>マンエン</t>
    </rPh>
    <phoneticPr fontId="1"/>
  </si>
  <si>
    <t>Q</t>
  </si>
  <si>
    <t>（E）×0.25＋20,000円</t>
    <rPh sb="15" eb="16">
      <t>エン</t>
    </rPh>
    <phoneticPr fontId="1"/>
  </si>
  <si>
    <t>（G）×0.25＋20,000円</t>
    <rPh sb="15" eb="16">
      <t>エン</t>
    </rPh>
    <phoneticPr fontId="1"/>
  </si>
  <si>
    <t>N</t>
  </si>
  <si>
    <t>(F)×0.5＋6,000円</t>
    <rPh sb="13" eb="14">
      <t>エン</t>
    </rPh>
    <phoneticPr fontId="1"/>
  </si>
  <si>
    <t>（B）×0.25円＋25,000円</t>
    <rPh sb="8" eb="9">
      <t>エン</t>
    </rPh>
    <rPh sb="16" eb="17">
      <t>エン</t>
    </rPh>
    <phoneticPr fontId="1"/>
  </si>
  <si>
    <t>地震保険料控除</t>
    <rPh sb="0" eb="2">
      <t>ジシン</t>
    </rPh>
    <rPh sb="2" eb="5">
      <t>ホケンリョウ</t>
    </rPh>
    <rPh sb="5" eb="7">
      <t>コウジョ</t>
    </rPh>
    <phoneticPr fontId="1"/>
  </si>
  <si>
    <t>(A)の金額</t>
    <rPh sb="4" eb="6">
      <t>キンガク</t>
    </rPh>
    <phoneticPr fontId="1"/>
  </si>
  <si>
    <t xml:space="preserve">   15,001円
   ～40,000円</t>
    <rPh sb="5" eb="10">
      <t>００１エン</t>
    </rPh>
    <rPh sb="17" eb="22">
      <t>０００エン</t>
    </rPh>
    <phoneticPr fontId="1"/>
  </si>
  <si>
    <t xml:space="preserve">   12,001円
   ～32,000円</t>
    <rPh sb="5" eb="10">
      <t>００１エン</t>
    </rPh>
    <rPh sb="17" eb="22">
      <t>０００エン</t>
    </rPh>
    <phoneticPr fontId="1"/>
  </si>
  <si>
    <t>地震保険料のみ</t>
    <rPh sb="0" eb="2">
      <t>ジシン</t>
    </rPh>
    <rPh sb="2" eb="5">
      <t>ホケンリョウ</t>
    </rPh>
    <phoneticPr fontId="1"/>
  </si>
  <si>
    <t>P</t>
  </si>
  <si>
    <t>N＋O＋P</t>
  </si>
  <si>
    <t>生命保険料
控除適用額</t>
    <rPh sb="0" eb="2">
      <t>セイメイ</t>
    </rPh>
    <rPh sb="2" eb="5">
      <t>ホケンリョウ</t>
    </rPh>
    <rPh sb="6" eb="8">
      <t>コウジョ</t>
    </rPh>
    <rPh sb="8" eb="10">
      <t>テキヨウ</t>
    </rPh>
    <rPh sb="10" eb="11">
      <t>ガク</t>
    </rPh>
    <phoneticPr fontId="1"/>
  </si>
  <si>
    <t>(D)＋(I)(最高2.8万円)</t>
    <rPh sb="8" eb="10">
      <t>サイコウ</t>
    </rPh>
    <rPh sb="13" eb="15">
      <t>マンエン</t>
    </rPh>
    <phoneticPr fontId="1"/>
  </si>
  <si>
    <t>（旧）長期損害保険料支払額計　（Ｂ＋Ｄ）</t>
    <rPh sb="1" eb="2">
      <t>キュウ</t>
    </rPh>
    <rPh sb="3" eb="5">
      <t>チョウキ</t>
    </rPh>
    <rPh sb="5" eb="7">
      <t>ソンガイ</t>
    </rPh>
    <rPh sb="7" eb="10">
      <t>ホケンリョウ</t>
    </rPh>
    <rPh sb="10" eb="12">
      <t>シハライ</t>
    </rPh>
    <rPh sb="12" eb="13">
      <t>ガク</t>
    </rPh>
    <rPh sb="13" eb="14">
      <t>ケイ</t>
    </rPh>
    <phoneticPr fontId="1"/>
  </si>
  <si>
    <t>（Ｆ）</t>
  </si>
  <si>
    <t>(E)×0.25＋14,000円</t>
    <rPh sb="15" eb="16">
      <t>エン</t>
    </rPh>
    <phoneticPr fontId="1"/>
  </si>
  <si>
    <t>(F)×0.25＋14,000円</t>
    <rPh sb="15" eb="16">
      <t>エン</t>
    </rPh>
    <phoneticPr fontId="1"/>
  </si>
  <si>
    <t>(G)×0.25＋14,000円</t>
    <rPh sb="15" eb="16">
      <t>エン</t>
    </rPh>
    <phoneticPr fontId="1"/>
  </si>
  <si>
    <t>(E)×0.5＋6,000円</t>
    <rPh sb="13" eb="14">
      <t>エン</t>
    </rPh>
    <phoneticPr fontId="1"/>
  </si>
  <si>
    <t>(D)と(L)のどちら
大きい方の金額</t>
    <rPh sb="12" eb="13">
      <t>オオ</t>
    </rPh>
    <rPh sb="15" eb="16">
      <t>ホウ</t>
    </rPh>
    <rPh sb="17" eb="19">
      <t>キンガク</t>
    </rPh>
    <phoneticPr fontId="1"/>
  </si>
  <si>
    <t>(G)×0.5＋6,000円</t>
    <rPh sb="13" eb="14">
      <t>エン</t>
    </rPh>
    <phoneticPr fontId="1"/>
  </si>
  <si>
    <t>(C)と(K)のどちら
大きい方の金額</t>
    <rPh sb="12" eb="13">
      <t>オオ</t>
    </rPh>
    <rPh sb="15" eb="16">
      <t>ホウ</t>
    </rPh>
    <rPh sb="17" eb="19">
      <t>キンガク</t>
    </rPh>
    <phoneticPr fontId="1"/>
  </si>
  <si>
    <t>（M)の金額</t>
    <rPh sb="4" eb="6">
      <t>キンガク</t>
    </rPh>
    <phoneticPr fontId="1"/>
  </si>
  <si>
    <t>40,001円～
（最高4万円）</t>
    <rPh sb="2" eb="7">
      <t>００１エン</t>
    </rPh>
    <phoneticPr fontId="1"/>
  </si>
  <si>
    <t>（最高4万円）</t>
    <rPh sb="1" eb="3">
      <t>サイコウ</t>
    </rPh>
    <rPh sb="4" eb="6">
      <t>マンエン</t>
    </rPh>
    <phoneticPr fontId="1"/>
  </si>
  <si>
    <t>(A)×0.25+17,500円</t>
    <rPh sb="11" eb="16">
      <t>５００エン</t>
    </rPh>
    <phoneticPr fontId="1"/>
  </si>
  <si>
    <t>(B)×0.25円＋17,500円</t>
    <rPh sb="8" eb="9">
      <t>エン</t>
    </rPh>
    <rPh sb="16" eb="17">
      <t>エン</t>
    </rPh>
    <phoneticPr fontId="1"/>
  </si>
  <si>
    <t>（Ｂ)×0.5＋5,000円</t>
    <rPh sb="13" eb="14">
      <t>エン</t>
    </rPh>
    <phoneticPr fontId="1"/>
  </si>
  <si>
    <t>（A）×0.25+25,000円</t>
    <rPh sb="11" eb="16">
      <t>０００エン</t>
    </rPh>
    <phoneticPr fontId="1"/>
  </si>
  <si>
    <t>（Ｅ）</t>
  </si>
  <si>
    <t>10,001円～
（最高　15,000円）</t>
    <rPh sb="6" eb="7">
      <t>エン</t>
    </rPh>
    <rPh sb="10" eb="12">
      <t>サイコウ</t>
    </rPh>
    <rPh sb="15" eb="20">
      <t>000エン</t>
    </rPh>
    <phoneticPr fontId="1"/>
  </si>
  <si>
    <t>32,001円～
(最高2.8万円)</t>
    <rPh sb="2" eb="7">
      <t>００１エン</t>
    </rPh>
    <phoneticPr fontId="1"/>
  </si>
  <si>
    <t>（Ｄ)×0.5＋5,000円</t>
    <rPh sb="13" eb="14">
      <t>エン</t>
    </rPh>
    <phoneticPr fontId="1"/>
  </si>
  <si>
    <t>旧契約一般生命保険料支払額</t>
    <rPh sb="0" eb="1">
      <t>キュウ</t>
    </rPh>
    <rPh sb="1" eb="3">
      <t>ケイヤク</t>
    </rPh>
    <rPh sb="3" eb="5">
      <t>イッパン</t>
    </rPh>
    <rPh sb="5" eb="7">
      <t>セイメイ</t>
    </rPh>
    <rPh sb="7" eb="10">
      <t>ホケンリョウ</t>
    </rPh>
    <rPh sb="10" eb="12">
      <t>シハライ</t>
    </rPh>
    <rPh sb="12" eb="13">
      <t>ガク</t>
    </rPh>
    <phoneticPr fontId="1"/>
  </si>
  <si>
    <t>新契約一般生命保険料支払額</t>
    <rPh sb="0" eb="1">
      <t>シン</t>
    </rPh>
    <rPh sb="1" eb="3">
      <t>ケイヤク</t>
    </rPh>
    <rPh sb="3" eb="5">
      <t>イッパン</t>
    </rPh>
    <rPh sb="5" eb="7">
      <t>セイメイ</t>
    </rPh>
    <rPh sb="7" eb="10">
      <t>ホケンリョウ</t>
    </rPh>
    <rPh sb="10" eb="12">
      <t>シハライ</t>
    </rPh>
    <rPh sb="12" eb="13">
      <t>ガク</t>
    </rPh>
    <phoneticPr fontId="1"/>
  </si>
  <si>
    <t>新契約個人年金保険料支払額</t>
    <rPh sb="0" eb="1">
      <t>シン</t>
    </rPh>
    <rPh sb="1" eb="3">
      <t>ケイヤク</t>
    </rPh>
    <rPh sb="3" eb="5">
      <t>コジン</t>
    </rPh>
    <rPh sb="5" eb="7">
      <t>ネンキン</t>
    </rPh>
    <rPh sb="7" eb="10">
      <t>ホケンリョウ</t>
    </rPh>
    <rPh sb="10" eb="12">
      <t>シハライ</t>
    </rPh>
    <rPh sb="12" eb="13">
      <t>ガク</t>
    </rPh>
    <phoneticPr fontId="1"/>
  </si>
  <si>
    <t>新契約介護医療保険料支払額</t>
    <rPh sb="0" eb="1">
      <t>シン</t>
    </rPh>
    <rPh sb="1" eb="3">
      <t>ケイヤク</t>
    </rPh>
    <rPh sb="3" eb="5">
      <t>カイゴ</t>
    </rPh>
    <rPh sb="5" eb="7">
      <t>イリョウ</t>
    </rPh>
    <rPh sb="7" eb="10">
      <t>ホケンリョウ</t>
    </rPh>
    <rPh sb="10" eb="12">
      <t>シハライ</t>
    </rPh>
    <rPh sb="12" eb="13">
      <t>ガク</t>
    </rPh>
    <phoneticPr fontId="1"/>
  </si>
  <si>
    <t>旧契約個人年金保険料支払額</t>
    <rPh sb="0" eb="1">
      <t>キュウ</t>
    </rPh>
    <rPh sb="1" eb="3">
      <t>ケイヤク</t>
    </rPh>
    <rPh sb="3" eb="5">
      <t>コジン</t>
    </rPh>
    <rPh sb="5" eb="7">
      <t>ネンキン</t>
    </rPh>
    <rPh sb="7" eb="10">
      <t>ホケンリョウ</t>
    </rPh>
    <rPh sb="10" eb="12">
      <t>シハライ</t>
    </rPh>
    <rPh sb="12" eb="13">
      <t>ガク</t>
    </rPh>
    <phoneticPr fontId="1"/>
  </si>
  <si>
    <t>所得税：生命保険料控除額</t>
    <rPh sb="0" eb="3">
      <t>ショトクゼイ</t>
    </rPh>
    <rPh sb="4" eb="6">
      <t>セイメイ</t>
    </rPh>
    <rPh sb="6" eb="9">
      <t>ホケンリョウ</t>
    </rPh>
    <rPh sb="9" eb="11">
      <t>コウジョ</t>
    </rPh>
    <rPh sb="11" eb="12">
      <t>ガク</t>
    </rPh>
    <phoneticPr fontId="1"/>
  </si>
  <si>
    <t>住民税：生命保険料控除額</t>
    <rPh sb="0" eb="3">
      <t>ジュウミンゼイ</t>
    </rPh>
    <rPh sb="4" eb="6">
      <t>セイメイ</t>
    </rPh>
    <rPh sb="6" eb="9">
      <t>ホケンリョウ</t>
    </rPh>
    <rPh sb="9" eb="11">
      <t>コウジョ</t>
    </rPh>
    <rPh sb="11" eb="12">
      <t>ガク</t>
    </rPh>
    <phoneticPr fontId="1"/>
  </si>
  <si>
    <t>地震保険料控除計算シート</t>
    <rPh sb="0" eb="2">
      <t>ジシン</t>
    </rPh>
    <rPh sb="2" eb="5">
      <t>ホケンリョウ</t>
    </rPh>
    <rPh sb="5" eb="7">
      <t>コウジョ</t>
    </rPh>
    <rPh sb="7" eb="9">
      <t>ケイサン</t>
    </rPh>
    <phoneticPr fontId="1"/>
  </si>
  <si>
    <t>地震保険料</t>
    <rPh sb="0" eb="2">
      <t>ジシン</t>
    </rPh>
    <rPh sb="2" eb="5">
      <t>ホケンリョウ</t>
    </rPh>
    <phoneticPr fontId="1"/>
  </si>
  <si>
    <t>地震保険料と(旧)長期損害保険料の両方がある場合</t>
    <rPh sb="0" eb="2">
      <t>ジシン</t>
    </rPh>
    <rPh sb="2" eb="5">
      <t>ホケンリョウ</t>
    </rPh>
    <rPh sb="7" eb="8">
      <t>キュウ</t>
    </rPh>
    <rPh sb="9" eb="11">
      <t>チョウキ</t>
    </rPh>
    <rPh sb="11" eb="13">
      <t>ソンガイ</t>
    </rPh>
    <rPh sb="13" eb="16">
      <t>ホケンリョウ</t>
    </rPh>
    <rPh sb="17" eb="19">
      <t>リョウホウ</t>
    </rPh>
    <rPh sb="22" eb="24">
      <t>バアイ</t>
    </rPh>
    <phoneticPr fontId="1"/>
  </si>
  <si>
    <t>保険契約の区分</t>
  </si>
  <si>
    <t>所得税：地震保険料控除額</t>
    <rPh sb="4" eb="6">
      <t>ジシン</t>
    </rPh>
    <phoneticPr fontId="1"/>
  </si>
  <si>
    <t>住民税：地震保険料控除額</t>
    <rPh sb="4" eb="6">
      <t>ジシン</t>
    </rPh>
    <phoneticPr fontId="1"/>
  </si>
  <si>
    <t>(旧)長期損害保険料</t>
    <rPh sb="1" eb="2">
      <t>キュウ</t>
    </rPh>
    <rPh sb="3" eb="5">
      <t>チョウキ</t>
    </rPh>
    <rPh sb="5" eb="7">
      <t>ソンガイ</t>
    </rPh>
    <rPh sb="7" eb="10">
      <t>ホケンリョウ</t>
    </rPh>
    <phoneticPr fontId="1"/>
  </si>
  <si>
    <t>支払額</t>
    <rPh sb="0" eb="2">
      <t>シハライ</t>
    </rPh>
    <rPh sb="2" eb="3">
      <t>ガク</t>
    </rPh>
    <phoneticPr fontId="1"/>
  </si>
  <si>
    <t>生命保険料控除</t>
    <rPh sb="0" eb="4">
      <t>セイメイホケン</t>
    </rPh>
    <rPh sb="4" eb="5">
      <t>リョウ</t>
    </rPh>
    <rPh sb="5" eb="7">
      <t>コウジョ</t>
    </rPh>
    <phoneticPr fontId="1"/>
  </si>
  <si>
    <t>地震保険料控除：所得税</t>
    <rPh sb="0" eb="2">
      <t>ジシン</t>
    </rPh>
    <rPh sb="2" eb="5">
      <t>ホケンリョウ</t>
    </rPh>
    <rPh sb="5" eb="7">
      <t>コウジョ</t>
    </rPh>
    <rPh sb="8" eb="11">
      <t>ショトクゼイ</t>
    </rPh>
    <phoneticPr fontId="1"/>
  </si>
  <si>
    <t>～10,000円</t>
    <rPh sb="3" eb="8">
      <t>000エン</t>
    </rPh>
    <phoneticPr fontId="1"/>
  </si>
  <si>
    <t>（Ａ）　＋　（Ｉ）</t>
  </si>
  <si>
    <t>最高　50,000円</t>
    <rPh sb="0" eb="2">
      <t>サイコウ</t>
    </rPh>
    <rPh sb="5" eb="10">
      <t>000エン</t>
    </rPh>
    <phoneticPr fontId="1"/>
  </si>
  <si>
    <t>地震保険料控除額（所得税）</t>
    <rPh sb="0" eb="2">
      <t>ジシン</t>
    </rPh>
    <rPh sb="2" eb="5">
      <t>ホケンリョウ</t>
    </rPh>
    <rPh sb="5" eb="7">
      <t>コウジョ</t>
    </rPh>
    <rPh sb="7" eb="8">
      <t>ガク</t>
    </rPh>
    <rPh sb="9" eb="12">
      <t>ショトクゼイ</t>
    </rPh>
    <phoneticPr fontId="1"/>
  </si>
  <si>
    <t>地震保険料控除：住民税</t>
    <rPh sb="0" eb="2">
      <t>ジシン</t>
    </rPh>
    <rPh sb="2" eb="5">
      <t>ホケンリョウ</t>
    </rPh>
    <rPh sb="5" eb="7">
      <t>コウジョ</t>
    </rPh>
    <rPh sb="8" eb="11">
      <t>ジュウミンゼイ</t>
    </rPh>
    <phoneticPr fontId="1"/>
  </si>
  <si>
    <t>（Ｈ）</t>
  </si>
  <si>
    <t>（Ｉ）</t>
  </si>
  <si>
    <t>（Ｊ）</t>
  </si>
  <si>
    <t>（Ｋ）</t>
  </si>
  <si>
    <t>（Ａ）</t>
  </si>
  <si>
    <t>（Ｃ）</t>
  </si>
  <si>
    <t>（Ｄ）</t>
  </si>
  <si>
    <t>（Ｅ）　＋　（Ｇ）</t>
  </si>
  <si>
    <t>地震保険料支払額計　（Ａ＋Ｂ）</t>
    <rPh sb="0" eb="2">
      <t>ジシン</t>
    </rPh>
    <rPh sb="2" eb="5">
      <t>ホケンリョウ</t>
    </rPh>
    <rPh sb="5" eb="7">
      <t>シハライ</t>
    </rPh>
    <rPh sb="7" eb="8">
      <t>ガク</t>
    </rPh>
    <rPh sb="8" eb="9">
      <t>ケイ</t>
    </rPh>
    <phoneticPr fontId="1"/>
  </si>
  <si>
    <t>（旧）長期損害保険料支払額計　（Ｃ＋Ｄ）</t>
    <rPh sb="1" eb="2">
      <t>キュウ</t>
    </rPh>
    <rPh sb="3" eb="5">
      <t>チョウキ</t>
    </rPh>
    <rPh sb="5" eb="7">
      <t>ソンガイ</t>
    </rPh>
    <rPh sb="7" eb="10">
      <t>ホケンリョウ</t>
    </rPh>
    <rPh sb="10" eb="12">
      <t>シハライ</t>
    </rPh>
    <rPh sb="12" eb="13">
      <t>ガク</t>
    </rPh>
    <rPh sb="13" eb="14">
      <t>ケイ</t>
    </rPh>
    <phoneticPr fontId="1"/>
  </si>
  <si>
    <t>～5,000円</t>
    <rPh sb="2" eb="7">
      <t>000エン</t>
    </rPh>
    <phoneticPr fontId="1"/>
  </si>
  <si>
    <t>（Ｄ）の金額</t>
    <rPh sb="4" eb="6">
      <t>キンガク</t>
    </rPh>
    <phoneticPr fontId="1"/>
  </si>
  <si>
    <t>（Ｄ)×0.5＋2,500円</t>
    <rPh sb="13" eb="14">
      <t>エン</t>
    </rPh>
    <phoneticPr fontId="1"/>
  </si>
  <si>
    <t>（Ｆ）×0.5＋5,000円</t>
    <rPh sb="13" eb="14">
      <t>エン</t>
    </rPh>
    <phoneticPr fontId="1"/>
  </si>
  <si>
    <t>（Ｆ）の金額</t>
    <rPh sb="4" eb="6">
      <t>キンガク</t>
    </rPh>
    <phoneticPr fontId="1"/>
  </si>
  <si>
    <t>（Ｆ）×0.5＋2,500円</t>
    <rPh sb="13" eb="14">
      <t>エン</t>
    </rPh>
    <phoneticPr fontId="1"/>
  </si>
  <si>
    <t>（Ｍ）</t>
  </si>
  <si>
    <t>（Ｎ）</t>
  </si>
  <si>
    <t>（Ｏ）</t>
  </si>
  <si>
    <t>（Ｐ）</t>
  </si>
  <si>
    <t>（Ｑ）</t>
  </si>
  <si>
    <t>（Ｒ）</t>
  </si>
  <si>
    <t>（Ａ）×１／２　＋　（Ｏ）</t>
  </si>
  <si>
    <t>（Ｎ）と（Ｏ）のいずれか多い金額</t>
    <rPh sb="12" eb="13">
      <t>オオ</t>
    </rPh>
    <rPh sb="14" eb="16">
      <t>キンガク</t>
    </rPh>
    <phoneticPr fontId="1"/>
  </si>
  <si>
    <t>地震保険料控除額（住民税）</t>
    <rPh sb="0" eb="2">
      <t>ジシン</t>
    </rPh>
    <rPh sb="2" eb="5">
      <t>ホケンリョウ</t>
    </rPh>
    <rPh sb="5" eb="7">
      <t>コウジョ</t>
    </rPh>
    <rPh sb="7" eb="8">
      <t>ガク</t>
    </rPh>
    <rPh sb="9" eb="12">
      <t>ジュウミンゼイ</t>
    </rPh>
    <phoneticPr fontId="1"/>
  </si>
  <si>
    <t>最高　25,00円</t>
    <rPh sb="0" eb="2">
      <t>サイコウ</t>
    </rPh>
    <rPh sb="8" eb="9">
      <t>エン</t>
    </rPh>
    <phoneticPr fontId="1"/>
  </si>
  <si>
    <t>（旧）長期損害保険料のみ
（Ｄ）の金額</t>
    <rPh sb="1" eb="2">
      <t>キュウ</t>
    </rPh>
    <rPh sb="3" eb="5">
      <t>チョウキ</t>
    </rPh>
    <rPh sb="5" eb="7">
      <t>ソンガイ</t>
    </rPh>
    <rPh sb="7" eb="9">
      <t>ホケン</t>
    </rPh>
    <rPh sb="9" eb="10">
      <t>リョウ</t>
    </rPh>
    <rPh sb="17" eb="19">
      <t>キンガク</t>
    </rPh>
    <phoneticPr fontId="1"/>
  </si>
  <si>
    <t>（旧）長期損害保険料合計額
（Ｆ）の金額</t>
    <rPh sb="5" eb="7">
      <t>ソンガイ</t>
    </rPh>
    <rPh sb="10" eb="12">
      <t>ゴウケイ</t>
    </rPh>
    <rPh sb="12" eb="13">
      <t>ガク</t>
    </rPh>
    <rPh sb="18" eb="20">
      <t>キンガク</t>
    </rPh>
    <phoneticPr fontId="1"/>
  </si>
  <si>
    <t>地震保険料支払額計　（Ａ＋Ｃ）</t>
    <rPh sb="0" eb="2">
      <t>ジシン</t>
    </rPh>
    <rPh sb="2" eb="5">
      <t>ホケンリョウ</t>
    </rPh>
    <rPh sb="5" eb="7">
      <t>シハライ</t>
    </rPh>
    <rPh sb="7" eb="8">
      <t>ガク</t>
    </rPh>
    <rPh sb="8" eb="9">
      <t>ケイ</t>
    </rPh>
    <phoneticPr fontId="1"/>
  </si>
  <si>
    <t>（旧）長期損害保険料のみ
（Ｂ）の金額</t>
    <rPh sb="1" eb="2">
      <t>キュウ</t>
    </rPh>
    <rPh sb="3" eb="5">
      <t>チョウキ</t>
    </rPh>
    <rPh sb="5" eb="7">
      <t>ソンガイ</t>
    </rPh>
    <rPh sb="7" eb="9">
      <t>ホケン</t>
    </rPh>
    <rPh sb="9" eb="10">
      <t>リョウ</t>
    </rPh>
    <rPh sb="17" eb="19">
      <t>キンガク</t>
    </rPh>
    <phoneticPr fontId="1"/>
  </si>
  <si>
    <t>（Ｂ）の金額</t>
    <rPh sb="4" eb="6">
      <t>キンガク</t>
    </rPh>
    <phoneticPr fontId="1"/>
  </si>
  <si>
    <t>（Ｂ)×0.5＋2,500円</t>
    <rPh sb="13" eb="14">
      <t>エン</t>
    </rPh>
    <phoneticPr fontId="1"/>
  </si>
  <si>
    <t>最高　25,000円</t>
    <rPh sb="0" eb="2">
      <t>サイコウ</t>
    </rPh>
    <rPh sb="5" eb="10">
      <t>000エン</t>
    </rPh>
    <phoneticPr fontId="1"/>
  </si>
</sst>
</file>

<file path=xl/styles.xml><?xml version="1.0" encoding="utf-8"?>
<styleSheet xmlns:r="http://schemas.openxmlformats.org/officeDocument/2006/relationships" xmlns:mc="http://schemas.openxmlformats.org/markup-compatibility/2006" xmlns="http://schemas.openxmlformats.org/spreadsheetml/2006/main">
  <numFmts count="2">
    <numFmt numFmtId="177" formatCode="##,###&quot;円&quot;"/>
    <numFmt numFmtId="176" formatCode="##,##0&quot;円&quot;"/>
  </numFmts>
  <fonts count="10">
    <font>
      <sz val="11"/>
      <color theme="1"/>
      <name val="ＭＳ Ｐゴシック"/>
    </font>
    <font>
      <sz val="6"/>
      <color auto="1"/>
      <name val="ＭＳ Ｐゴシック"/>
    </font>
    <font>
      <sz val="11"/>
      <color theme="1"/>
      <name val="ＭＳ 明朝"/>
    </font>
    <font>
      <sz val="20"/>
      <color theme="1"/>
      <name val="ＭＳ 明朝"/>
    </font>
    <font>
      <b/>
      <sz val="24"/>
      <color theme="1"/>
      <name val="ＭＳ 明朝"/>
    </font>
    <font>
      <b/>
      <sz val="20"/>
      <color theme="1"/>
      <name val="ＭＳ 明朝"/>
    </font>
    <font>
      <b/>
      <sz val="22"/>
      <color theme="1"/>
      <name val="ＭＳ 明朝"/>
    </font>
    <font>
      <sz val="12"/>
      <color theme="1"/>
      <name val="ＭＳ 明朝"/>
    </font>
    <font>
      <sz val="14"/>
      <color theme="1"/>
      <name val="ＭＳ 明朝"/>
    </font>
    <font>
      <sz val="9"/>
      <color theme="1"/>
      <name val="ＭＳ 明朝"/>
    </font>
  </fonts>
  <fills count="3">
    <fill>
      <patternFill patternType="none"/>
    </fill>
    <fill>
      <patternFill patternType="gray125"/>
    </fill>
    <fill>
      <patternFill patternType="solid">
        <fgColor rgb="FFFFFF00"/>
        <bgColor indexed="64"/>
      </patternFill>
    </fill>
  </fills>
  <borders count="48">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double">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diagonalDown="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diagonalDown="1">
      <left/>
      <right/>
      <top/>
      <bottom style="thin">
        <color indexed="64"/>
      </bottom>
      <diagonal style="thin">
        <color indexed="64"/>
      </diagonal>
    </border>
    <border>
      <left/>
      <right style="thin">
        <color indexed="64"/>
      </right>
      <top style="thin">
        <color indexed="64"/>
      </top>
      <bottom/>
      <diagonal/>
    </border>
    <border diagonalDown="1">
      <left/>
      <right/>
      <top style="thin">
        <color indexed="64"/>
      </top>
      <bottom style="thin">
        <color indexed="64"/>
      </bottom>
      <diagonal style="thin">
        <color indexed="64"/>
      </diagonal>
    </border>
    <border>
      <left/>
      <right style="thin">
        <color indexed="64"/>
      </right>
      <top/>
      <bottom style="double">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s>
  <cellStyleXfs count="1">
    <xf numFmtId="0" fontId="0" fillId="0" borderId="0">
      <alignment vertical="center"/>
    </xf>
  </cellStyleXfs>
  <cellXfs count="15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4" fillId="0" borderId="5" xfId="0" applyFont="1" applyBorder="1" applyAlignment="1">
      <alignment horizontal="center" vertical="center"/>
    </xf>
    <xf numFmtId="176" fontId="6" fillId="2" borderId="6" xfId="0" applyNumberFormat="1" applyFont="1" applyFill="1" applyBorder="1">
      <alignment vertical="center"/>
    </xf>
    <xf numFmtId="176" fontId="6" fillId="2" borderId="7" xfId="0" applyNumberFormat="1" applyFont="1" applyFill="1" applyBorder="1">
      <alignment vertical="center"/>
    </xf>
    <xf numFmtId="176" fontId="6" fillId="2" borderId="8" xfId="0" applyNumberFormat="1" applyFont="1" applyFill="1" applyBorder="1">
      <alignment vertical="center"/>
    </xf>
    <xf numFmtId="176" fontId="6" fillId="0" borderId="5" xfId="0" applyNumberFormat="1" applyFont="1" applyBorder="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176" fontId="6" fillId="2" borderId="17" xfId="0" applyNumberFormat="1" applyFont="1" applyFill="1" applyBorder="1">
      <alignment vertical="center"/>
    </xf>
    <xf numFmtId="176" fontId="6" fillId="2" borderId="18" xfId="0" applyNumberFormat="1" applyFont="1" applyFill="1" applyBorder="1">
      <alignment vertical="center"/>
    </xf>
    <xf numFmtId="176" fontId="6" fillId="0" borderId="1" xfId="0" applyNumberFormat="1" applyFont="1" applyBorder="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8" fillId="0" borderId="19" xfId="0" applyFont="1" applyBorder="1" applyAlignment="1">
      <alignment horizontal="center" vertical="center"/>
    </xf>
    <xf numFmtId="0" fontId="2" fillId="0" borderId="20"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14" xfId="0" applyFont="1" applyBorder="1" applyAlignment="1">
      <alignment horizontal="left" vertical="center" wrapText="1" shrinkToFit="1"/>
    </xf>
    <xf numFmtId="0" fontId="2" fillId="0" borderId="13" xfId="0" applyFont="1" applyBorder="1" applyAlignment="1">
      <alignment horizontal="left" vertical="center" shrinkToFit="1"/>
    </xf>
    <xf numFmtId="0" fontId="2" fillId="0" borderId="8" xfId="0" applyFont="1" applyBorder="1" applyAlignment="1">
      <alignment horizontal="center" vertical="center" wrapText="1"/>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center" vertical="center"/>
    </xf>
    <xf numFmtId="0" fontId="2" fillId="0" borderId="8" xfId="0" applyFont="1" applyBorder="1" applyAlignment="1">
      <alignment horizontal="left" vertical="center" wrapText="1"/>
    </xf>
    <xf numFmtId="0" fontId="2" fillId="0" borderId="24" xfId="0" applyFont="1" applyBorder="1" applyAlignment="1">
      <alignment horizontal="left" vertical="center"/>
    </xf>
    <xf numFmtId="0" fontId="2" fillId="0" borderId="2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3" xfId="0" applyFont="1" applyBorder="1" applyAlignment="1">
      <alignment horizontal="center" vertical="center" shrinkToFit="1"/>
    </xf>
    <xf numFmtId="0" fontId="8" fillId="0" borderId="26" xfId="0" applyFont="1" applyBorder="1" applyAlignment="1">
      <alignment horizontal="left" vertical="center" wrapText="1"/>
    </xf>
    <xf numFmtId="0" fontId="8" fillId="0" borderId="0" xfId="0" applyFont="1" applyBorder="1" applyAlignment="1">
      <alignment horizontal="left" vertical="center" wrapText="1"/>
    </xf>
    <xf numFmtId="0" fontId="8"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29" xfId="0" applyFont="1" applyBorder="1" applyAlignment="1">
      <alignment horizontal="center" vertical="center" shrinkToFit="1"/>
    </xf>
    <xf numFmtId="0" fontId="2" fillId="0" borderId="25" xfId="0" applyFont="1" applyBorder="1" applyAlignment="1">
      <alignment horizontal="center" vertical="center"/>
    </xf>
    <xf numFmtId="0" fontId="2" fillId="0" borderId="26"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8" xfId="0" applyFont="1" applyBorder="1">
      <alignment vertical="center"/>
    </xf>
    <xf numFmtId="177" fontId="2" fillId="0" borderId="11" xfId="0" applyNumberFormat="1" applyFont="1" applyBorder="1" applyAlignment="1">
      <alignment horizontal="right" vertical="center"/>
    </xf>
    <xf numFmtId="0" fontId="2" fillId="0" borderId="21" xfId="0" applyFont="1" applyBorder="1" applyAlignment="1">
      <alignment horizontal="center" vertical="center"/>
    </xf>
    <xf numFmtId="176" fontId="2" fillId="0" borderId="11" xfId="0" applyNumberFormat="1" applyFont="1" applyFill="1" applyBorder="1" applyAlignment="1">
      <alignment horizontal="right" vertical="center"/>
    </xf>
    <xf numFmtId="0" fontId="2" fillId="0" borderId="8" xfId="0" applyFont="1" applyBorder="1" applyAlignment="1">
      <alignment horizontal="left" vertical="center" shrinkToFit="1"/>
    </xf>
    <xf numFmtId="176" fontId="2" fillId="0" borderId="25" xfId="0" applyNumberFormat="1" applyFont="1" applyBorder="1" applyAlignment="1">
      <alignment horizontal="right" vertical="center"/>
    </xf>
    <xf numFmtId="0" fontId="2" fillId="0" borderId="14" xfId="0" applyFont="1" applyBorder="1">
      <alignment vertical="center"/>
    </xf>
    <xf numFmtId="176" fontId="2" fillId="0" borderId="13" xfId="0" applyNumberFormat="1" applyFont="1" applyFill="1" applyBorder="1" applyAlignment="1">
      <alignment horizontal="right" vertical="center"/>
    </xf>
    <xf numFmtId="0" fontId="2" fillId="0" borderId="22" xfId="0" applyFont="1" applyBorder="1" applyAlignment="1">
      <alignment horizontal="center" vertical="center" shrinkToFit="1"/>
    </xf>
    <xf numFmtId="176" fontId="2" fillId="0" borderId="32" xfId="0" applyNumberFormat="1" applyFont="1" applyBorder="1" applyAlignment="1">
      <alignment horizontal="right" vertical="center"/>
    </xf>
    <xf numFmtId="0" fontId="2" fillId="0" borderId="22" xfId="0" applyFont="1" applyBorder="1" applyAlignment="1">
      <alignment vertical="center" shrinkToFit="1"/>
    </xf>
    <xf numFmtId="0" fontId="9" fillId="0" borderId="14" xfId="0" applyFont="1" applyBorder="1" applyAlignment="1">
      <alignment horizontal="left" vertical="top" wrapText="1" shrinkToFit="1"/>
    </xf>
    <xf numFmtId="0" fontId="9" fillId="0" borderId="25" xfId="0" applyFont="1" applyBorder="1" applyAlignment="1">
      <alignment horizontal="left" vertical="top" wrapText="1" shrinkToFit="1"/>
    </xf>
    <xf numFmtId="0" fontId="2" fillId="0" borderId="14" xfId="0" applyFont="1" applyBorder="1" applyAlignment="1">
      <alignment horizontal="right"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lignment vertical="center"/>
    </xf>
    <xf numFmtId="0" fontId="2" fillId="0" borderId="30" xfId="0" applyFont="1" applyBorder="1">
      <alignment vertical="center"/>
    </xf>
    <xf numFmtId="0" fontId="2" fillId="0" borderId="14" xfId="0" applyFont="1" applyBorder="1" applyAlignment="1">
      <alignment horizontal="left" vertical="center"/>
    </xf>
    <xf numFmtId="0" fontId="2" fillId="0" borderId="14" xfId="0" applyFont="1" applyBorder="1" applyAlignment="1">
      <alignment horizontal="left" vertical="center" shrinkToFit="1"/>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lignment vertical="center"/>
    </xf>
    <xf numFmtId="0" fontId="8"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4" xfId="0" applyFont="1" applyBorder="1">
      <alignment vertical="center"/>
    </xf>
    <xf numFmtId="0" fontId="2" fillId="0" borderId="18" xfId="0" applyFont="1" applyBorder="1" applyAlignment="1">
      <alignment horizontal="center" vertical="center"/>
    </xf>
    <xf numFmtId="0" fontId="2" fillId="0" borderId="35" xfId="0" applyFont="1" applyBorder="1">
      <alignment vertical="center"/>
    </xf>
    <xf numFmtId="177" fontId="2" fillId="0" borderId="36" xfId="0" applyNumberFormat="1" applyFont="1" applyBorder="1" applyAlignment="1">
      <alignment horizontal="right" vertical="center"/>
    </xf>
    <xf numFmtId="176" fontId="2" fillId="0" borderId="37" xfId="0" applyNumberFormat="1" applyFont="1" applyBorder="1" applyAlignment="1">
      <alignment horizontal="right" vertical="center"/>
    </xf>
    <xf numFmtId="176" fontId="2" fillId="0" borderId="17" xfId="0" applyNumberFormat="1" applyFont="1" applyBorder="1" applyAlignment="1">
      <alignment horizontal="right" vertical="center"/>
    </xf>
    <xf numFmtId="0" fontId="2" fillId="0" borderId="35" xfId="0" applyFont="1" applyBorder="1" applyAlignment="1">
      <alignment horizontal="center" vertical="center" shrinkToFit="1"/>
    </xf>
    <xf numFmtId="176" fontId="2" fillId="0" borderId="38" xfId="0" applyNumberFormat="1" applyFont="1" applyBorder="1" applyAlignment="1">
      <alignment horizontal="right" vertical="center"/>
    </xf>
    <xf numFmtId="0" fontId="2" fillId="0" borderId="37" xfId="0" applyFont="1" applyBorder="1" applyAlignment="1">
      <alignment horizontal="right" vertical="center"/>
    </xf>
    <xf numFmtId="176" fontId="2" fillId="0" borderId="36" xfId="0" applyNumberFormat="1" applyFont="1" applyBorder="1" applyAlignment="1">
      <alignment horizontal="right" vertical="center"/>
    </xf>
    <xf numFmtId="0" fontId="9" fillId="0" borderId="35" xfId="0" applyFont="1" applyBorder="1" applyAlignment="1">
      <alignment horizontal="left" vertical="top" wrapText="1" shrinkToFit="1"/>
    </xf>
    <xf numFmtId="0" fontId="9" fillId="0" borderId="37" xfId="0" applyFont="1" applyBorder="1" applyAlignment="1">
      <alignment horizontal="left" vertical="top" wrapText="1" shrinkToFit="1"/>
    </xf>
    <xf numFmtId="0" fontId="2" fillId="0" borderId="36" xfId="0" applyFont="1" applyBorder="1">
      <alignment vertical="center"/>
    </xf>
    <xf numFmtId="0" fontId="2" fillId="0" borderId="39" xfId="0" applyFont="1" applyBorder="1" applyAlignment="1">
      <alignment horizontal="center" vertical="center"/>
    </xf>
    <xf numFmtId="0" fontId="2" fillId="0" borderId="26" xfId="0" applyFont="1" applyBorder="1" applyAlignment="1">
      <alignment horizontal="center" vertical="center"/>
    </xf>
    <xf numFmtId="0" fontId="2" fillId="0" borderId="12" xfId="0" applyFont="1" applyBorder="1" applyAlignment="1">
      <alignment horizontal="center" vertical="center" shrinkToFit="1"/>
    </xf>
    <xf numFmtId="0" fontId="2" fillId="0" borderId="40" xfId="0" applyFont="1" applyBorder="1" applyAlignment="1">
      <alignment horizontal="left" vertical="center" wrapText="1" shrinkToFit="1"/>
    </xf>
    <xf numFmtId="0" fontId="2" fillId="0" borderId="11" xfId="0" applyFont="1" applyBorder="1" applyAlignment="1">
      <alignment horizontal="left" vertical="center" shrinkToFit="1"/>
    </xf>
    <xf numFmtId="0" fontId="2" fillId="0" borderId="26" xfId="0" applyFont="1" applyBorder="1" applyAlignment="1">
      <alignment horizontal="center" vertical="center" wrapText="1"/>
    </xf>
    <xf numFmtId="0" fontId="2" fillId="0" borderId="41" xfId="0" applyFont="1" applyBorder="1" applyAlignment="1">
      <alignment horizontal="center" vertical="center"/>
    </xf>
    <xf numFmtId="0" fontId="2" fillId="0" borderId="40" xfId="0" applyFont="1" applyBorder="1" applyAlignment="1">
      <alignment horizontal="left" vertical="center" wrapText="1"/>
    </xf>
    <xf numFmtId="0" fontId="0" fillId="0" borderId="42" xfId="0" applyBorder="1">
      <alignment vertical="center"/>
    </xf>
    <xf numFmtId="0" fontId="2" fillId="0" borderId="4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26"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11" xfId="0" applyFont="1" applyBorder="1" applyAlignment="1">
      <alignment horizontal="center" vertical="center" shrinkToFit="1"/>
    </xf>
    <xf numFmtId="176" fontId="2" fillId="0" borderId="25" xfId="0" applyNumberFormat="1" applyFont="1" applyBorder="1" applyAlignment="1">
      <alignment horizontal="right"/>
    </xf>
    <xf numFmtId="0" fontId="2" fillId="0" borderId="40" xfId="0" applyFont="1" applyBorder="1" applyAlignment="1">
      <alignment horizontal="center" vertical="center"/>
    </xf>
    <xf numFmtId="0" fontId="2" fillId="0" borderId="11" xfId="0" applyFont="1" applyBorder="1" applyAlignment="1">
      <alignment horizontal="center" vertical="center"/>
    </xf>
    <xf numFmtId="0" fontId="2" fillId="0" borderId="43" xfId="0" applyFont="1" applyBorder="1" applyAlignment="1">
      <alignment horizontal="center" vertical="center"/>
    </xf>
    <xf numFmtId="0" fontId="8" fillId="0" borderId="44" xfId="0" applyFont="1" applyBorder="1" applyAlignment="1">
      <alignment horizontal="center" vertical="center"/>
    </xf>
    <xf numFmtId="0" fontId="2" fillId="0" borderId="43" xfId="0" applyFont="1" applyBorder="1">
      <alignment vertical="center"/>
    </xf>
    <xf numFmtId="0" fontId="2" fillId="0" borderId="25" xfId="0" applyFont="1" applyBorder="1" applyAlignment="1">
      <alignment horizontal="right" vertical="center"/>
    </xf>
    <xf numFmtId="0" fontId="2" fillId="0" borderId="11" xfId="0" applyFont="1" applyBorder="1">
      <alignment vertical="center"/>
    </xf>
    <xf numFmtId="0" fontId="2" fillId="0" borderId="22" xfId="0" applyFont="1" applyBorder="1" applyAlignment="1">
      <alignment horizontal="left" vertical="center"/>
    </xf>
    <xf numFmtId="0" fontId="2" fillId="0" borderId="45" xfId="0" applyFont="1" applyBorder="1" applyAlignment="1">
      <alignment horizontal="center" vertical="center"/>
    </xf>
    <xf numFmtId="0" fontId="2" fillId="0" borderId="22" xfId="0" applyFont="1" applyBorder="1" applyAlignment="1">
      <alignment horizontal="right"/>
    </xf>
    <xf numFmtId="0" fontId="2" fillId="0" borderId="11" xfId="0" applyFont="1" applyBorder="1" applyAlignment="1">
      <alignment horizontal="right" vertical="center"/>
    </xf>
    <xf numFmtId="0" fontId="2" fillId="0" borderId="22" xfId="0" applyFont="1" applyBorder="1" applyAlignment="1">
      <alignment vertical="center"/>
    </xf>
    <xf numFmtId="0" fontId="2" fillId="0" borderId="32" xfId="0" applyFont="1" applyBorder="1" applyAlignment="1">
      <alignment horizontal="right" vertical="center"/>
    </xf>
    <xf numFmtId="0" fontId="2" fillId="0" borderId="22" xfId="0" applyFont="1" applyBorder="1" applyAlignment="1">
      <alignment horizontal="left" vertical="center" shrinkToFit="1"/>
    </xf>
    <xf numFmtId="0" fontId="2" fillId="0" borderId="25" xfId="0" applyFont="1" applyBorder="1" applyAlignment="1">
      <alignment vertical="center"/>
    </xf>
    <xf numFmtId="0" fontId="2" fillId="0" borderId="13" xfId="0" applyFont="1" applyBorder="1" applyAlignment="1">
      <alignment horizontal="right" vertical="center"/>
    </xf>
    <xf numFmtId="0" fontId="2" fillId="0" borderId="13" xfId="0" applyFont="1" applyBorder="1" applyAlignment="1">
      <alignment horizontal="right"/>
    </xf>
    <xf numFmtId="0" fontId="2" fillId="0" borderId="25" xfId="0" applyFont="1" applyBorder="1" applyAlignment="1">
      <alignment horizontal="right"/>
    </xf>
    <xf numFmtId="0" fontId="2" fillId="0" borderId="36" xfId="0" applyFont="1" applyBorder="1" applyAlignment="1">
      <alignment horizontal="right" vertical="center"/>
    </xf>
    <xf numFmtId="0" fontId="2" fillId="0" borderId="37" xfId="0" applyFont="1" applyBorder="1" applyAlignment="1">
      <alignment vertical="center"/>
    </xf>
    <xf numFmtId="0" fontId="2" fillId="0" borderId="38" xfId="0" applyFont="1" applyBorder="1" applyAlignment="1">
      <alignment horizontal="right" vertical="center"/>
    </xf>
    <xf numFmtId="0" fontId="2" fillId="0" borderId="37" xfId="0" applyFont="1" applyBorder="1">
      <alignment vertical="center"/>
    </xf>
    <xf numFmtId="0" fontId="2" fillId="0" borderId="4" xfId="0" applyFont="1" applyBorder="1" applyAlignment="1">
      <alignment horizontal="left" vertical="center" wrapText="1"/>
    </xf>
    <xf numFmtId="0" fontId="0" fillId="0" borderId="46" xfId="0" applyBorder="1">
      <alignment vertical="center"/>
    </xf>
    <xf numFmtId="0" fontId="0" fillId="0" borderId="47" xfId="0" applyBorder="1">
      <alignment vertical="center"/>
    </xf>
    <xf numFmtId="0" fontId="2" fillId="0" borderId="46"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5" xfId="0" applyFont="1" applyBorder="1">
      <alignment vertical="center"/>
    </xf>
    <xf numFmtId="0" fontId="2" fillId="0" borderId="21" xfId="0" applyFont="1" applyBorder="1" applyAlignment="1">
      <alignment horizontal="left" vertical="center" wrapText="1"/>
    </xf>
    <xf numFmtId="0" fontId="2" fillId="0" borderId="29" xfId="0" applyFont="1" applyBorder="1" applyAlignment="1">
      <alignment horizontal="left" vertical="center"/>
    </xf>
    <xf numFmtId="0" fontId="2" fillId="0" borderId="21" xfId="0" applyFont="1" applyBorder="1" applyAlignment="1">
      <alignment horizontal="center" vertical="center" wrapText="1"/>
    </xf>
    <xf numFmtId="0" fontId="2" fillId="0" borderId="21" xfId="0" applyFont="1" applyBorder="1">
      <alignment vertical="center"/>
    </xf>
    <xf numFmtId="176" fontId="2" fillId="0" borderId="21" xfId="0" applyNumberFormat="1" applyFont="1" applyBorder="1">
      <alignment vertical="center"/>
    </xf>
    <xf numFmtId="176" fontId="2" fillId="0" borderId="0" xfId="0" applyNumberFormat="1" applyFont="1">
      <alignment vertical="center"/>
    </xf>
    <xf numFmtId="0" fontId="2" fillId="0" borderId="0" xfId="0" applyFont="1" applyAlignment="1">
      <alignment horizontal="left" vertical="center"/>
    </xf>
    <xf numFmtId="0" fontId="2" fillId="0" borderId="22" xfId="0" applyFont="1" applyBorder="1">
      <alignment vertical="center"/>
    </xf>
    <xf numFmtId="0" fontId="2" fillId="0" borderId="6" xfId="0" applyFont="1" applyBorder="1">
      <alignment vertical="center"/>
    </xf>
    <xf numFmtId="0" fontId="2" fillId="0" borderId="26" xfId="0" applyFont="1" applyBorder="1">
      <alignment vertical="center"/>
    </xf>
    <xf numFmtId="176" fontId="2" fillId="0" borderId="21" xfId="0" applyNumberFormat="1" applyFont="1" applyFill="1" applyBorder="1" applyAlignment="1">
      <alignment horizontal="right" vertical="center"/>
    </xf>
    <xf numFmtId="176" fontId="2" fillId="0" borderId="30" xfId="0" applyNumberFormat="1" applyFont="1" applyBorder="1">
      <alignment vertical="center"/>
    </xf>
    <xf numFmtId="0" fontId="2" fillId="0" borderId="0" xfId="0" applyFont="1" applyBorder="1" applyAlignment="1">
      <alignment horizontal="left" vertical="center"/>
    </xf>
    <xf numFmtId="0" fontId="2" fillId="0" borderId="40" xfId="0" applyFont="1" applyBorder="1">
      <alignment vertical="center"/>
    </xf>
  </cellXfs>
  <cellStyles count="1">
    <cellStyle name="標準" xfId="0" builtinId="0"/>
  </cellStyles>
  <tableStyles count="0" defaultTableStyle="TableStyleMedium9"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theme" Target="theme/theme1.xml" Id="rId6" /><Relationship Type="http://schemas.openxmlformats.org/officeDocument/2006/relationships/sharedStrings" Target="sharedStrings.xml" Id="rId7" /><Relationship Type="http://schemas.openxmlformats.org/officeDocument/2006/relationships/styles" Target="styles.xml" Id="rId8"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vmlDrawing" Target="../drawings/vmlDrawing1.vml" Id="rId2" /><Relationship Type="http://schemas.openxmlformats.org/officeDocument/2006/relationships/comments" Target="../comments1.xml" Id="rId3"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J8"/>
  <sheetViews>
    <sheetView tabSelected="1" zoomScale="80" zoomScaleNormal="80" zoomScaleSheetLayoutView="100" workbookViewId="0">
      <selection activeCell="B7" sqref="B7"/>
    </sheetView>
  </sheetViews>
  <sheetFormatPr defaultRowHeight="24"/>
  <cols>
    <col min="1" max="1" width="58.125" style="1" customWidth="1"/>
    <col min="2" max="2" width="30.625" style="1" customWidth="1"/>
    <col min="3" max="3" width="23.875" style="2" customWidth="1"/>
    <col min="4" max="4" width="34.625" style="2" customWidth="1"/>
    <col min="5" max="5" width="30.625" style="2" customWidth="1"/>
    <col min="6" max="10" width="9" style="2" customWidth="1"/>
    <col min="11" max="16384" width="9" style="1" customWidth="1"/>
  </cols>
  <sheetData>
    <row r="1" spans="1:5" ht="50.25" customHeight="1">
      <c r="A1" s="3" t="s">
        <v>119</v>
      </c>
      <c r="B1" s="8"/>
      <c r="C1" s="3" t="s">
        <v>75</v>
      </c>
      <c r="D1" s="3"/>
      <c r="E1" s="3"/>
    </row>
    <row r="2" spans="1:5" ht="69.75" customHeight="1">
      <c r="A2" s="4" t="s">
        <v>104</v>
      </c>
      <c r="B2" s="9"/>
      <c r="C2" s="13" t="s">
        <v>114</v>
      </c>
      <c r="D2" s="18"/>
      <c r="E2" s="23" t="s">
        <v>118</v>
      </c>
    </row>
    <row r="3" spans="1:5" ht="69.75" customHeight="1">
      <c r="A3" s="5" t="s">
        <v>108</v>
      </c>
      <c r="B3" s="10"/>
      <c r="C3" s="14" t="s">
        <v>79</v>
      </c>
      <c r="D3" s="19"/>
      <c r="E3" s="24"/>
    </row>
    <row r="4" spans="1:5" ht="69.75" customHeight="1">
      <c r="A4" s="5" t="s">
        <v>105</v>
      </c>
      <c r="B4" s="10"/>
      <c r="C4" s="14" t="s">
        <v>64</v>
      </c>
      <c r="D4" s="19"/>
      <c r="E4" s="25"/>
    </row>
    <row r="5" spans="1:5" ht="69.75" customHeight="1">
      <c r="A5" s="5" t="s">
        <v>106</v>
      </c>
      <c r="B5" s="10"/>
      <c r="C5" s="15" t="s">
        <v>113</v>
      </c>
      <c r="D5" s="20" t="s">
        <v>112</v>
      </c>
      <c r="E5" s="24"/>
    </row>
    <row r="6" spans="1:5" ht="69.75" customHeight="1">
      <c r="A6" s="6" t="s">
        <v>107</v>
      </c>
      <c r="B6" s="11"/>
      <c r="C6" s="16"/>
      <c r="D6" s="21" t="s">
        <v>117</v>
      </c>
      <c r="E6" s="25"/>
    </row>
    <row r="7" spans="1:5" ht="69.75" customHeight="1">
      <c r="A7" s="7" t="s">
        <v>109</v>
      </c>
      <c r="B7" s="12">
        <f>'計算表（生保）'!C32</f>
        <v>0</v>
      </c>
      <c r="C7" s="17" t="s">
        <v>115</v>
      </c>
      <c r="D7" s="22"/>
      <c r="E7" s="26">
        <f>'計算表（地震）'!C22</f>
        <v>0</v>
      </c>
    </row>
    <row r="8" spans="1:5" ht="69.75" customHeight="1">
      <c r="A8" s="7" t="s">
        <v>110</v>
      </c>
      <c r="B8" s="12">
        <f>'計算表（生保）'!J32</f>
        <v>0</v>
      </c>
      <c r="C8" s="17" t="s">
        <v>116</v>
      </c>
      <c r="D8" s="22"/>
      <c r="E8" s="26">
        <f>'計算表（地震）'!H22</f>
        <v>0</v>
      </c>
    </row>
    <row r="9" spans="1:5" ht="27.75" customHeight="1"/>
    <row r="10" spans="1:5" ht="27.75" customHeight="1"/>
    <row r="11" spans="1:5" ht="27.75" customHeight="1"/>
    <row r="12" spans="1:5" ht="27.75" customHeight="1"/>
  </sheetData>
  <mergeCells count="8">
    <mergeCell ref="A1:B1"/>
    <mergeCell ref="C1:E1"/>
    <mergeCell ref="C2:D2"/>
    <mergeCell ref="C3:D3"/>
    <mergeCell ref="C4:D4"/>
    <mergeCell ref="C7:D7"/>
    <mergeCell ref="C8:D8"/>
    <mergeCell ref="C5:C6"/>
  </mergeCells>
  <phoneticPr fontId="1"/>
  <dataValidations count="1">
    <dataValidation imeMode="off" allowBlank="1" showDropDown="0" showInputMessage="1" showErrorMessage="1" sqref="B2:B6 E3:E6"/>
  </dataValidations>
  <pageMargins left="0.31496062992125984" right="0.31496062992125984" top="0.74803149606299213" bottom="0.74803149606299213" header="0.31496062992125984" footer="0.31496062992125984"/>
  <pageSetup paperSize="9" scale="83" fitToWidth="1" fitToHeight="0" orientation="landscape" usePrinterDefaults="1" r:id="rId1"/>
  <legacy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N41"/>
  <sheetViews>
    <sheetView workbookViewId="0">
      <selection activeCell="C6" sqref="C6"/>
    </sheetView>
  </sheetViews>
  <sheetFormatPr defaultColWidth="3.25" defaultRowHeight="12.75" customHeight="1"/>
  <cols>
    <col min="1" max="1" width="15.625" style="1" customWidth="1"/>
    <col min="2" max="2" width="2.5" style="1" bestFit="1" customWidth="1"/>
    <col min="3" max="3" width="22.625" style="1" customWidth="1"/>
    <col min="4" max="4" width="2.5" style="1" bestFit="1" customWidth="1"/>
    <col min="5" max="5" width="22.625" style="1" customWidth="1"/>
    <col min="6" max="6" width="2.5" style="1" bestFit="1" customWidth="1"/>
    <col min="7" max="7" width="22.625" style="1" customWidth="1"/>
    <col min="8" max="8" width="15.625" style="1" customWidth="1"/>
    <col min="9" max="9" width="2.5" style="1" bestFit="1" customWidth="1"/>
    <col min="10" max="10" width="22.625" style="1" customWidth="1"/>
    <col min="11" max="11" width="2.5" style="1" bestFit="1" customWidth="1"/>
    <col min="12" max="12" width="22.625" style="1" customWidth="1"/>
    <col min="13" max="13" width="2.5" style="1" bestFit="1" customWidth="1"/>
    <col min="14" max="14" width="22.625" style="1" customWidth="1"/>
    <col min="15" max="16384" width="3.25" style="1"/>
  </cols>
  <sheetData>
    <row r="1" spans="1:14" ht="19.5" customHeight="1">
      <c r="A1" s="28" t="s">
        <v>3</v>
      </c>
      <c r="B1" s="28"/>
      <c r="C1" s="28"/>
      <c r="D1" s="28"/>
      <c r="E1" s="28"/>
      <c r="F1" s="28"/>
      <c r="G1" s="28"/>
      <c r="H1" s="28"/>
      <c r="I1" s="28"/>
      <c r="J1" s="28"/>
      <c r="K1" s="28"/>
      <c r="L1" s="28"/>
      <c r="M1" s="28"/>
      <c r="N1" s="28"/>
    </row>
    <row r="2" spans="1:14" ht="19.5" customHeight="1">
      <c r="A2" s="27" t="s">
        <v>47</v>
      </c>
      <c r="B2" s="27"/>
      <c r="C2" s="27"/>
      <c r="D2" s="27"/>
      <c r="E2" s="27"/>
      <c r="F2" s="27"/>
      <c r="G2" s="27"/>
      <c r="H2" s="27"/>
      <c r="I2" s="27"/>
      <c r="J2" s="27"/>
      <c r="K2" s="27"/>
      <c r="L2" s="27"/>
      <c r="M2" s="27"/>
      <c r="N2" s="27"/>
    </row>
    <row r="3" spans="1:14" ht="24" customHeight="1">
      <c r="A3" s="29" t="s">
        <v>59</v>
      </c>
      <c r="B3" s="51"/>
      <c r="C3" s="51"/>
      <c r="D3" s="51"/>
      <c r="E3" s="51"/>
      <c r="F3" s="51"/>
      <c r="G3" s="86"/>
      <c r="H3" s="51" t="s">
        <v>60</v>
      </c>
      <c r="I3" s="51"/>
      <c r="J3" s="51"/>
      <c r="K3" s="51"/>
      <c r="L3" s="51"/>
      <c r="M3" s="51"/>
      <c r="N3" s="120"/>
    </row>
    <row r="4" spans="1:14" ht="15" customHeight="1">
      <c r="A4" s="30"/>
      <c r="B4" s="52"/>
      <c r="C4" s="32" t="s">
        <v>12</v>
      </c>
      <c r="D4" s="75"/>
      <c r="E4" s="54" t="s">
        <v>7</v>
      </c>
      <c r="F4" s="83"/>
      <c r="G4" s="87"/>
      <c r="H4" s="101"/>
      <c r="I4" s="52"/>
      <c r="J4" s="54" t="s">
        <v>12</v>
      </c>
      <c r="K4" s="75"/>
      <c r="L4" s="54" t="s">
        <v>7</v>
      </c>
      <c r="M4" s="78"/>
      <c r="N4" s="121"/>
    </row>
    <row r="5" spans="1:14" ht="18" customHeight="1">
      <c r="A5" s="31" t="s">
        <v>4</v>
      </c>
      <c r="B5" s="53" t="s">
        <v>35</v>
      </c>
      <c r="C5" s="61" t="s">
        <v>6</v>
      </c>
      <c r="D5" s="53" t="s">
        <v>37</v>
      </c>
      <c r="E5" s="67" t="s">
        <v>6</v>
      </c>
      <c r="F5" s="78"/>
      <c r="G5" s="88"/>
      <c r="H5" s="102" t="s">
        <v>4</v>
      </c>
      <c r="I5" s="53" t="s">
        <v>35</v>
      </c>
      <c r="J5" s="67" t="s">
        <v>6</v>
      </c>
      <c r="K5" s="117" t="s">
        <v>37</v>
      </c>
      <c r="L5" s="67" t="s">
        <v>6</v>
      </c>
      <c r="M5" s="78"/>
      <c r="N5" s="121"/>
    </row>
    <row r="6" spans="1:14" ht="21" customHeight="1">
      <c r="A6" s="32"/>
      <c r="B6" s="54"/>
      <c r="C6" s="62">
        <f>入力画面!$B$2</f>
        <v>0</v>
      </c>
      <c r="D6" s="54"/>
      <c r="E6" s="62">
        <f>入力画面!$B$3</f>
        <v>0</v>
      </c>
      <c r="F6" s="78"/>
      <c r="G6" s="88"/>
      <c r="H6" s="75"/>
      <c r="I6" s="54"/>
      <c r="J6" s="62">
        <f>入力画面!$B$2</f>
        <v>0</v>
      </c>
      <c r="K6" s="118"/>
      <c r="L6" s="62">
        <f>入力画面!$B$3</f>
        <v>0</v>
      </c>
      <c r="M6" s="78"/>
      <c r="N6" s="121"/>
    </row>
    <row r="7" spans="1:14" ht="15" customHeight="1">
      <c r="A7" s="33" t="s">
        <v>25</v>
      </c>
      <c r="B7" s="55"/>
      <c r="C7" s="63" t="s">
        <v>15</v>
      </c>
      <c r="D7" s="76"/>
      <c r="E7" s="63" t="s">
        <v>15</v>
      </c>
      <c r="F7" s="83"/>
      <c r="G7" s="88"/>
      <c r="H7" s="103" t="s">
        <v>25</v>
      </c>
      <c r="I7" s="55"/>
      <c r="J7" s="63" t="s">
        <v>15</v>
      </c>
      <c r="K7" s="76"/>
      <c r="L7" s="63" t="s">
        <v>15</v>
      </c>
      <c r="M7" s="78"/>
      <c r="N7" s="121"/>
    </row>
    <row r="8" spans="1:14" ht="18" customHeight="1">
      <c r="A8" s="31" t="s">
        <v>10</v>
      </c>
      <c r="B8" s="53" t="s">
        <v>33</v>
      </c>
      <c r="C8" s="61" t="s">
        <v>13</v>
      </c>
      <c r="D8" s="53" t="s">
        <v>14</v>
      </c>
      <c r="E8" s="80" t="s">
        <v>20</v>
      </c>
      <c r="F8" s="78"/>
      <c r="G8" s="88"/>
      <c r="H8" s="102" t="s">
        <v>50</v>
      </c>
      <c r="I8" s="53" t="s">
        <v>33</v>
      </c>
      <c r="J8" s="67" t="s">
        <v>76</v>
      </c>
      <c r="K8" s="117" t="s">
        <v>14</v>
      </c>
      <c r="L8" s="80" t="s">
        <v>44</v>
      </c>
      <c r="M8" s="78"/>
      <c r="N8" s="121"/>
    </row>
    <row r="9" spans="1:14" ht="24" customHeight="1">
      <c r="A9" s="34"/>
      <c r="B9" s="56"/>
      <c r="C9" s="64">
        <f>IF(C6&lt;25001,C6,0)</f>
        <v>0</v>
      </c>
      <c r="D9" s="56"/>
      <c r="E9" s="64">
        <f>IF(E6&lt;25001,E6,0)</f>
        <v>0</v>
      </c>
      <c r="F9" s="83"/>
      <c r="G9" s="88"/>
      <c r="H9" s="83"/>
      <c r="I9" s="56"/>
      <c r="J9" s="116">
        <f>IF(J6&lt;15001,J6,0)</f>
        <v>0</v>
      </c>
      <c r="K9" s="119"/>
      <c r="L9" s="116">
        <f>IF(L6&lt;15001,L6,0)</f>
        <v>0</v>
      </c>
      <c r="M9" s="78"/>
      <c r="N9" s="121"/>
    </row>
    <row r="10" spans="1:14" ht="18" customHeight="1">
      <c r="A10" s="35" t="s">
        <v>5</v>
      </c>
      <c r="B10" s="56"/>
      <c r="C10" s="61" t="s">
        <v>23</v>
      </c>
      <c r="D10" s="56"/>
      <c r="E10" s="80" t="s">
        <v>28</v>
      </c>
      <c r="F10" s="78"/>
      <c r="G10" s="88"/>
      <c r="H10" s="104" t="s">
        <v>77</v>
      </c>
      <c r="I10" s="56"/>
      <c r="J10" s="80" t="s">
        <v>27</v>
      </c>
      <c r="K10" s="119"/>
      <c r="L10" s="80" t="s">
        <v>8</v>
      </c>
      <c r="M10" s="78"/>
      <c r="N10" s="121"/>
    </row>
    <row r="11" spans="1:14" ht="24.75" customHeight="1">
      <c r="A11" s="36"/>
      <c r="B11" s="56"/>
      <c r="C11" s="64">
        <f>IF(AND(C6&gt;25000,C6&lt;50001),ROUNDUP(C6*0.5+12500,0),0)</f>
        <v>0</v>
      </c>
      <c r="D11" s="56"/>
      <c r="E11" s="64">
        <f>IF(AND(E6&gt;25000,E6&lt;50001),ROUNDUP(E6*0.5+12500,0),0)</f>
        <v>0</v>
      </c>
      <c r="F11" s="83"/>
      <c r="G11" s="88"/>
      <c r="H11" s="105"/>
      <c r="I11" s="56"/>
      <c r="J11" s="116">
        <f>IF(AND(J6&gt;15000,J6&lt;40001),ROUNDUP(J6*0.5+7500,0),0)</f>
        <v>0</v>
      </c>
      <c r="K11" s="119"/>
      <c r="L11" s="116">
        <f>IF(AND(L6&gt;15000,L6&lt;40001),ROUNDUP(L6*0.5+7500,0),0)</f>
        <v>0</v>
      </c>
      <c r="M11" s="78"/>
      <c r="N11" s="121"/>
    </row>
    <row r="12" spans="1:14" ht="18" customHeight="1">
      <c r="A12" s="37" t="s">
        <v>1</v>
      </c>
      <c r="B12" s="56"/>
      <c r="C12" s="65" t="s">
        <v>99</v>
      </c>
      <c r="D12" s="56"/>
      <c r="E12" s="81" t="s">
        <v>74</v>
      </c>
      <c r="F12" s="84"/>
      <c r="G12" s="88"/>
      <c r="H12" s="106" t="s">
        <v>21</v>
      </c>
      <c r="I12" s="56"/>
      <c r="J12" s="81" t="s">
        <v>96</v>
      </c>
      <c r="K12" s="119"/>
      <c r="L12" s="81" t="s">
        <v>97</v>
      </c>
      <c r="M12" s="78"/>
      <c r="N12" s="121"/>
    </row>
    <row r="13" spans="1:14" ht="24" customHeight="1">
      <c r="A13" s="32"/>
      <c r="B13" s="54"/>
      <c r="C13" s="64">
        <f>IF(C6&gt;50001,IF(C6&gt;100000,50000,ROUNDUP(C6*0.25+25000,0)),0)</f>
        <v>0</v>
      </c>
      <c r="D13" s="54"/>
      <c r="E13" s="64">
        <f>IF(E6&gt;50001,IF(E6&gt;100000,50000,ROUNDUP(E6*0.25+25000,0)),0)</f>
        <v>0</v>
      </c>
      <c r="F13" s="85"/>
      <c r="G13" s="88"/>
      <c r="H13" s="75"/>
      <c r="I13" s="54"/>
      <c r="J13" s="68">
        <f>IF(J6&gt;40000,IF(J6&gt;70000,35000,ROUNDUP(J6*0.25+17500,0)),0)</f>
        <v>0</v>
      </c>
      <c r="K13" s="118"/>
      <c r="L13" s="68">
        <f>IF(L6&gt;40000,IF(L6&gt;70000,35000,ROUNDUP(L6*0.25+17500,0)),0)</f>
        <v>0</v>
      </c>
      <c r="M13" s="78"/>
      <c r="N13" s="121"/>
    </row>
    <row r="14" spans="1:14" ht="18" customHeight="1">
      <c r="A14" s="38" t="s">
        <v>63</v>
      </c>
      <c r="B14" s="57"/>
      <c r="C14" s="57"/>
      <c r="D14" s="57"/>
      <c r="E14" s="57"/>
      <c r="F14" s="78"/>
      <c r="G14" s="88"/>
      <c r="H14" s="78"/>
      <c r="I14" s="78"/>
      <c r="J14" s="78"/>
      <c r="K14" s="78"/>
      <c r="L14" s="78"/>
      <c r="M14" s="78"/>
      <c r="N14" s="121"/>
    </row>
    <row r="15" spans="1:14" ht="18" customHeight="1">
      <c r="A15" s="39"/>
      <c r="B15" s="58"/>
      <c r="C15" s="58"/>
      <c r="D15" s="58"/>
      <c r="E15" s="58"/>
      <c r="F15" s="78"/>
      <c r="G15" s="88"/>
      <c r="H15" s="78"/>
      <c r="I15" s="78"/>
      <c r="J15" s="78"/>
      <c r="K15" s="78"/>
      <c r="L15" s="78"/>
      <c r="M15" s="78"/>
      <c r="N15" s="121"/>
    </row>
    <row r="16" spans="1:14" ht="15" customHeight="1">
      <c r="A16" s="40"/>
      <c r="B16" s="59"/>
      <c r="C16" s="63" t="s">
        <v>65</v>
      </c>
      <c r="D16" s="76"/>
      <c r="E16" s="63" t="s">
        <v>55</v>
      </c>
      <c r="F16" s="76"/>
      <c r="G16" s="89" t="s">
        <v>2</v>
      </c>
      <c r="H16" s="107"/>
      <c r="I16" s="59"/>
      <c r="J16" s="63" t="s">
        <v>65</v>
      </c>
      <c r="K16" s="76"/>
      <c r="L16" s="63" t="s">
        <v>55</v>
      </c>
      <c r="M16" s="76"/>
      <c r="N16" s="63" t="s">
        <v>2</v>
      </c>
    </row>
    <row r="17" spans="1:14" ht="18" customHeight="1">
      <c r="A17" s="31" t="s">
        <v>4</v>
      </c>
      <c r="B17" s="53" t="s">
        <v>26</v>
      </c>
      <c r="C17" s="61" t="s">
        <v>6</v>
      </c>
      <c r="D17" s="53" t="s">
        <v>22</v>
      </c>
      <c r="E17" s="61" t="s">
        <v>6</v>
      </c>
      <c r="F17" s="53" t="s">
        <v>39</v>
      </c>
      <c r="G17" s="90" t="s">
        <v>6</v>
      </c>
      <c r="H17" s="102" t="s">
        <v>4</v>
      </c>
      <c r="I17" s="53" t="s">
        <v>26</v>
      </c>
      <c r="J17" s="61" t="s">
        <v>6</v>
      </c>
      <c r="K17" s="53" t="s">
        <v>22</v>
      </c>
      <c r="L17" s="61" t="s">
        <v>6</v>
      </c>
      <c r="M17" s="53" t="s">
        <v>39</v>
      </c>
      <c r="N17" s="67" t="s">
        <v>6</v>
      </c>
    </row>
    <row r="18" spans="1:14" ht="24" customHeight="1">
      <c r="A18" s="32"/>
      <c r="B18" s="54"/>
      <c r="C18" s="62">
        <f>入力画面!$B$4</f>
        <v>0</v>
      </c>
      <c r="D18" s="54"/>
      <c r="E18" s="62">
        <f>入力画面!$B$5</f>
        <v>0</v>
      </c>
      <c r="F18" s="54"/>
      <c r="G18" s="91">
        <f>入力画面!$B$6</f>
        <v>0</v>
      </c>
      <c r="H18" s="75"/>
      <c r="I18" s="54"/>
      <c r="J18" s="62">
        <f>入力画面!$B$4</f>
        <v>0</v>
      </c>
      <c r="K18" s="54"/>
      <c r="L18" s="62">
        <f>入力画面!$B$5</f>
        <v>0</v>
      </c>
      <c r="M18" s="54"/>
      <c r="N18" s="62">
        <f>入力画面!$B$6</f>
        <v>0</v>
      </c>
    </row>
    <row r="19" spans="1:14" ht="15" customHeight="1">
      <c r="A19" s="33" t="s">
        <v>30</v>
      </c>
      <c r="B19" s="55"/>
      <c r="C19" s="63" t="s">
        <v>15</v>
      </c>
      <c r="D19" s="77"/>
      <c r="E19" s="82" t="s">
        <v>15</v>
      </c>
      <c r="F19" s="63"/>
      <c r="G19" s="89" t="s">
        <v>15</v>
      </c>
      <c r="H19" s="103" t="s">
        <v>30</v>
      </c>
      <c r="I19" s="55"/>
      <c r="J19" s="63" t="s">
        <v>15</v>
      </c>
      <c r="K19" s="77"/>
      <c r="L19" s="82" t="s">
        <v>15</v>
      </c>
      <c r="M19" s="63"/>
      <c r="N19" s="63" t="s">
        <v>15</v>
      </c>
    </row>
    <row r="20" spans="1:14" ht="18" customHeight="1">
      <c r="A20" s="31" t="s">
        <v>32</v>
      </c>
      <c r="B20" s="53" t="s">
        <v>41</v>
      </c>
      <c r="C20" s="61" t="s">
        <v>54</v>
      </c>
      <c r="D20" s="53" t="s">
        <v>42</v>
      </c>
      <c r="E20" s="61" t="s">
        <v>58</v>
      </c>
      <c r="F20" s="53" t="s">
        <v>43</v>
      </c>
      <c r="G20" s="90" t="s">
        <v>66</v>
      </c>
      <c r="H20" s="102" t="s">
        <v>62</v>
      </c>
      <c r="I20" s="53" t="s">
        <v>41</v>
      </c>
      <c r="J20" s="61" t="s">
        <v>54</v>
      </c>
      <c r="K20" s="53" t="s">
        <v>42</v>
      </c>
      <c r="L20" s="61" t="s">
        <v>58</v>
      </c>
      <c r="M20" s="53" t="s">
        <v>43</v>
      </c>
      <c r="N20" s="67" t="s">
        <v>66</v>
      </c>
    </row>
    <row r="21" spans="1:14" ht="24" customHeight="1">
      <c r="A21" s="32"/>
      <c r="B21" s="56"/>
      <c r="C21" s="66">
        <f>IF(C18&lt;20001,C18,0)</f>
        <v>0</v>
      </c>
      <c r="D21" s="56"/>
      <c r="E21" s="66">
        <f>IF(E18&lt;20001,E18,0)</f>
        <v>0</v>
      </c>
      <c r="F21" s="56"/>
      <c r="G21" s="92">
        <f>IF(G18&lt;20001,G18,0)</f>
        <v>0</v>
      </c>
      <c r="H21" s="75"/>
      <c r="I21" s="56"/>
      <c r="J21" s="64">
        <f>IF(J18&lt;12001,J18,0)</f>
        <v>0</v>
      </c>
      <c r="K21" s="56"/>
      <c r="L21" s="64">
        <f>IF(L18&lt;12001,L18,0)</f>
        <v>0</v>
      </c>
      <c r="M21" s="56"/>
      <c r="N21" s="64">
        <f>IF(N18&lt;12001,N18,0)</f>
        <v>0</v>
      </c>
    </row>
    <row r="22" spans="1:14" ht="18" customHeight="1">
      <c r="A22" s="35" t="s">
        <v>0</v>
      </c>
      <c r="B22" s="56"/>
      <c r="C22" s="67" t="s">
        <v>56</v>
      </c>
      <c r="D22" s="56"/>
      <c r="E22" s="67" t="s">
        <v>52</v>
      </c>
      <c r="F22" s="56"/>
      <c r="G22" s="90" t="s">
        <v>34</v>
      </c>
      <c r="H22" s="104" t="s">
        <v>78</v>
      </c>
      <c r="I22" s="56"/>
      <c r="J22" s="38" t="s">
        <v>89</v>
      </c>
      <c r="K22" s="56"/>
      <c r="L22" s="61" t="s">
        <v>73</v>
      </c>
      <c r="M22" s="56"/>
      <c r="N22" s="67" t="s">
        <v>91</v>
      </c>
    </row>
    <row r="23" spans="1:14" ht="24" customHeight="1">
      <c r="A23" s="36"/>
      <c r="B23" s="56"/>
      <c r="C23" s="68">
        <f>IF(AND(C18&gt;20000,C18&lt;40001),ROUNDUP(C18*0.5+10000,0),0)</f>
        <v>0</v>
      </c>
      <c r="D23" s="56"/>
      <c r="E23" s="68">
        <f>IF(AND(E18&gt;20000,E18&lt;40001),ROUNDUP(E18*0.5+10000,0),0)</f>
        <v>0</v>
      </c>
      <c r="F23" s="56"/>
      <c r="G23" s="93">
        <f>IF(AND(G18&gt;20000,G18&lt;40001),ROUNDUP(G18*0.5+10000,0),0)</f>
        <v>0</v>
      </c>
      <c r="H23" s="105"/>
      <c r="I23" s="56"/>
      <c r="J23" s="64">
        <f>IF(AND(J18&gt;12000,J18&lt;32001),ROUNDUP(J18*0.5+6000,0),0)</f>
        <v>0</v>
      </c>
      <c r="K23" s="56"/>
      <c r="L23" s="64">
        <f>IF(AND(L18&gt;12000,L18&lt;32001),ROUNDUP(L18*0.5+6000,0),0)</f>
        <v>0</v>
      </c>
      <c r="M23" s="56"/>
      <c r="N23" s="64">
        <f>IF(AND(N18&gt;12000,N18&lt;32001),ROUNDUP(N18*0.5+6000,0),0)</f>
        <v>0</v>
      </c>
    </row>
    <row r="24" spans="1:14" ht="18" customHeight="1">
      <c r="A24" s="41" t="s">
        <v>94</v>
      </c>
      <c r="B24" s="56"/>
      <c r="C24" s="69" t="s">
        <v>70</v>
      </c>
      <c r="D24" s="56"/>
      <c r="E24" s="69" t="s">
        <v>46</v>
      </c>
      <c r="F24" s="56"/>
      <c r="G24" s="94" t="s">
        <v>71</v>
      </c>
      <c r="H24" s="108" t="s">
        <v>102</v>
      </c>
      <c r="I24" s="56"/>
      <c r="J24" s="65" t="s">
        <v>86</v>
      </c>
      <c r="K24" s="56"/>
      <c r="L24" s="65" t="s">
        <v>87</v>
      </c>
      <c r="M24" s="56"/>
      <c r="N24" s="81" t="s">
        <v>88</v>
      </c>
    </row>
    <row r="25" spans="1:14" ht="24.75" customHeight="1">
      <c r="A25" s="42"/>
      <c r="B25" s="60"/>
      <c r="C25" s="70">
        <f>IF(C18&gt;40000,IF(C18&gt;80000,40000,ROUNDUP(C18*0.25+20000,0)),0)</f>
        <v>0</v>
      </c>
      <c r="D25" s="60"/>
      <c r="E25" s="70">
        <f>IF(E18&gt;40000,IF(E18&gt;80000,40000,ROUNDUP(E18*0.25+20000,0)),0)</f>
        <v>0</v>
      </c>
      <c r="F25" s="60"/>
      <c r="G25" s="95">
        <f>IF(G18&gt;40000,IF(G18&gt;80000,40000,ROUNDUP(G18*0.25+20000,0)),0)</f>
        <v>0</v>
      </c>
      <c r="H25" s="109"/>
      <c r="I25" s="60"/>
      <c r="J25" s="70">
        <f>IF(J18&gt;32000,IF(J18&gt;56000,28000,ROUNDUP(J18*0.25+14000,0)),0)</f>
        <v>0</v>
      </c>
      <c r="K25" s="60"/>
      <c r="L25" s="70">
        <f>IF(L18&gt;32000,IF(L18&gt;56000,28000,ROUNDUP(L18*0.25+14000,0)),0)</f>
        <v>0</v>
      </c>
      <c r="M25" s="60"/>
      <c r="N25" s="70">
        <f>IF(N18&gt;32000,IF(N18&gt;56000,28000,ROUNDUP(N18*0.25+14000,0)),0)</f>
        <v>0</v>
      </c>
    </row>
    <row r="26" spans="1:14" ht="18" customHeight="1">
      <c r="A26" s="43" t="s">
        <v>36</v>
      </c>
      <c r="B26" s="56" t="s">
        <v>45</v>
      </c>
      <c r="C26" s="71" t="s">
        <v>68</v>
      </c>
      <c r="D26" s="56" t="s">
        <v>48</v>
      </c>
      <c r="E26" s="34" t="s">
        <v>61</v>
      </c>
      <c r="F26" s="56" t="s">
        <v>16</v>
      </c>
      <c r="G26" s="96" t="s">
        <v>95</v>
      </c>
      <c r="H26" s="110" t="s">
        <v>36</v>
      </c>
      <c r="I26" s="56" t="s">
        <v>45</v>
      </c>
      <c r="J26" s="71" t="s">
        <v>31</v>
      </c>
      <c r="K26" s="56" t="s">
        <v>48</v>
      </c>
      <c r="L26" s="34" t="s">
        <v>83</v>
      </c>
      <c r="M26" s="56" t="s">
        <v>16</v>
      </c>
      <c r="N26" s="122" t="s">
        <v>67</v>
      </c>
    </row>
    <row r="27" spans="1:14" ht="24" customHeight="1">
      <c r="A27" s="44"/>
      <c r="B27" s="54"/>
      <c r="C27" s="64">
        <f>IF(C9+C11+C13+C21+C23+C25&gt;40000,40000,C9+C11+C13+C21+C23+C25)</f>
        <v>0</v>
      </c>
      <c r="D27" s="54"/>
      <c r="E27" s="64">
        <f>IF(E9+E11+E13+E21+E23+E25&gt;40000,40000,E9+E11+E13+E21+E23+E25)</f>
        <v>0</v>
      </c>
      <c r="F27" s="54"/>
      <c r="G27" s="97">
        <f>IF(G9+G11+G13+G21+G23+G25&gt;40000,40000,G9+G11+G13+G21+G23+G25)</f>
        <v>0</v>
      </c>
      <c r="H27" s="111"/>
      <c r="I27" s="54"/>
      <c r="J27" s="64">
        <f>IF(J9+J11+J13+J21+J23+J25&gt;28000,28000,J9+J11+J13+J21+J23+J25)</f>
        <v>0</v>
      </c>
      <c r="K27" s="54"/>
      <c r="L27" s="64">
        <f>IF(L9+L11+L13+L21+L23+L25&gt;28000,28000,L9+L11+L13+L21+L23+L25)</f>
        <v>0</v>
      </c>
      <c r="M27" s="54"/>
      <c r="N27" s="64">
        <f>IF(N9+N11+N13+N21+N23+N25&gt;28000,28000,N9+N11+N13+N21+N23+N25)</f>
        <v>0</v>
      </c>
    </row>
    <row r="28" spans="1:14" ht="18" customHeight="1">
      <c r="A28" s="45" t="s">
        <v>82</v>
      </c>
      <c r="B28" s="53" t="s">
        <v>72</v>
      </c>
      <c r="C28" s="72" t="s">
        <v>92</v>
      </c>
      <c r="D28" s="53" t="s">
        <v>51</v>
      </c>
      <c r="E28" s="72" t="s">
        <v>90</v>
      </c>
      <c r="F28" s="53" t="s">
        <v>80</v>
      </c>
      <c r="G28" s="98" t="s">
        <v>93</v>
      </c>
      <c r="H28" s="112" t="s">
        <v>82</v>
      </c>
      <c r="I28" s="53" t="s">
        <v>72</v>
      </c>
      <c r="J28" s="72" t="s">
        <v>92</v>
      </c>
      <c r="K28" s="53" t="s">
        <v>51</v>
      </c>
      <c r="L28" s="72" t="s">
        <v>90</v>
      </c>
      <c r="M28" s="53" t="s">
        <v>80</v>
      </c>
      <c r="N28" s="72" t="s">
        <v>93</v>
      </c>
    </row>
    <row r="29" spans="1:14" ht="9.75" customHeight="1">
      <c r="A29" s="43"/>
      <c r="B29" s="56"/>
      <c r="C29" s="73"/>
      <c r="D29" s="56"/>
      <c r="E29" s="73"/>
      <c r="F29" s="56"/>
      <c r="G29" s="99"/>
      <c r="H29" s="110"/>
      <c r="I29" s="56"/>
      <c r="J29" s="73"/>
      <c r="K29" s="56"/>
      <c r="L29" s="73"/>
      <c r="M29" s="56"/>
      <c r="N29" s="73"/>
    </row>
    <row r="30" spans="1:14" ht="27" customHeight="1">
      <c r="A30" s="44"/>
      <c r="B30" s="54"/>
      <c r="C30" s="64">
        <f>IF(C13&gt;C27,C13,IF(C27&gt;C11,C27,IF(C11&gt;C9,C11,C9)))</f>
        <v>0</v>
      </c>
      <c r="D30" s="54"/>
      <c r="E30" s="64">
        <f>IF(E13&gt;E27,E13,IF(E27&gt;E11,E27,IF(E11&gt;E9,E11,E9)))</f>
        <v>0</v>
      </c>
      <c r="F30" s="54"/>
      <c r="G30" s="64">
        <f>IF(G13&gt;G27,G13,IF(G27&gt;G11,G27,IF(G11&gt;G9,G11,G9)))</f>
        <v>0</v>
      </c>
      <c r="H30" s="111"/>
      <c r="I30" s="54"/>
      <c r="J30" s="64">
        <f>IF(J13&gt;J27,J13,IF(J27&gt;J11,J27,IF(J11&gt;J9,J11,J9)))</f>
        <v>0</v>
      </c>
      <c r="K30" s="54"/>
      <c r="L30" s="64">
        <f>IF(L13&gt;L27,L13,IF(L27&gt;L11,L27,IF(L11&gt;L9,L11,L9)))</f>
        <v>0</v>
      </c>
      <c r="M30" s="54"/>
      <c r="N30" s="64">
        <f>IF(N13&gt;N27,N13,IF(N27&gt;N11,N27,IF(N11&gt;N9,N11,N9)))</f>
        <v>0</v>
      </c>
    </row>
    <row r="31" spans="1:14" ht="18" customHeight="1">
      <c r="A31" s="46" t="s">
        <v>53</v>
      </c>
      <c r="B31" s="53" t="s">
        <v>69</v>
      </c>
      <c r="C31" s="74" t="s">
        <v>11</v>
      </c>
      <c r="D31" s="78"/>
      <c r="E31" s="78"/>
      <c r="F31" s="78"/>
      <c r="G31" s="88"/>
      <c r="H31" s="113" t="s">
        <v>53</v>
      </c>
      <c r="I31" s="53" t="s">
        <v>69</v>
      </c>
      <c r="J31" s="74" t="s">
        <v>40</v>
      </c>
      <c r="K31" s="78"/>
      <c r="L31" s="78"/>
      <c r="M31" s="78"/>
      <c r="N31" s="121"/>
    </row>
    <row r="32" spans="1:14" ht="18" customHeight="1">
      <c r="A32" s="47" t="s">
        <v>81</v>
      </c>
      <c r="B32" s="56"/>
      <c r="C32" s="66">
        <f>IF(C30+E30+G30&gt;120000,120000,C30+E30+G30)</f>
        <v>0</v>
      </c>
      <c r="D32" s="78"/>
      <c r="E32" s="78"/>
      <c r="F32" s="78"/>
      <c r="G32" s="88"/>
      <c r="H32" s="114" t="s">
        <v>81</v>
      </c>
      <c r="I32" s="56"/>
      <c r="J32" s="66">
        <f>IF(J30+L30+N30&gt;70000,70000,J30+L30+N30)</f>
        <v>0</v>
      </c>
      <c r="K32" s="78"/>
      <c r="L32" s="78"/>
      <c r="M32" s="78"/>
      <c r="N32" s="121"/>
    </row>
    <row r="33" spans="1:14" ht="18" customHeight="1">
      <c r="A33" s="48"/>
      <c r="B33" s="54"/>
      <c r="C33" s="68"/>
      <c r="D33" s="79"/>
      <c r="E33" s="79"/>
      <c r="F33" s="79"/>
      <c r="G33" s="100"/>
      <c r="H33" s="115"/>
      <c r="I33" s="54"/>
      <c r="J33" s="68"/>
      <c r="K33" s="79"/>
      <c r="L33" s="79"/>
      <c r="M33" s="79"/>
      <c r="N33" s="123"/>
    </row>
    <row r="34" spans="1:14" ht="12.75" customHeight="1">
      <c r="A34" s="49" t="s">
        <v>57</v>
      </c>
      <c r="B34" s="49"/>
      <c r="C34" s="49"/>
      <c r="D34" s="49"/>
      <c r="E34" s="49"/>
      <c r="F34" s="49"/>
      <c r="G34" s="49"/>
      <c r="H34" s="49"/>
      <c r="I34" s="49"/>
      <c r="J34" s="49"/>
      <c r="K34" s="49"/>
      <c r="L34" s="49"/>
      <c r="M34" s="49"/>
      <c r="N34" s="49"/>
    </row>
    <row r="35" spans="1:14" ht="12.75" customHeight="1">
      <c r="A35" s="50"/>
      <c r="B35" s="50"/>
      <c r="C35" s="50"/>
      <c r="D35" s="50"/>
      <c r="E35" s="50"/>
      <c r="F35" s="50"/>
      <c r="G35" s="50"/>
      <c r="H35" s="50"/>
      <c r="I35" s="50"/>
      <c r="J35" s="50"/>
      <c r="K35" s="50"/>
      <c r="L35" s="50"/>
      <c r="M35" s="50"/>
      <c r="N35" s="50"/>
    </row>
    <row r="36" spans="1:14" ht="12.75" customHeight="1">
      <c r="A36" s="50"/>
      <c r="B36" s="50"/>
      <c r="C36" s="50"/>
      <c r="D36" s="50"/>
      <c r="E36" s="50"/>
      <c r="F36" s="50"/>
      <c r="G36" s="50"/>
      <c r="H36" s="50"/>
      <c r="I36" s="50"/>
      <c r="J36" s="50"/>
      <c r="K36" s="50"/>
      <c r="L36" s="50"/>
      <c r="M36" s="50"/>
      <c r="N36" s="50"/>
    </row>
    <row r="37" spans="1:14" ht="12.75" customHeight="1">
      <c r="A37" s="50"/>
      <c r="B37" s="50"/>
      <c r="C37" s="50"/>
      <c r="D37" s="50"/>
      <c r="E37" s="50"/>
      <c r="F37" s="50"/>
      <c r="G37" s="50"/>
      <c r="H37" s="50"/>
      <c r="I37" s="50"/>
      <c r="J37" s="50"/>
      <c r="K37" s="50"/>
      <c r="L37" s="50"/>
      <c r="M37" s="50"/>
      <c r="N37" s="50"/>
    </row>
    <row r="38" spans="1:14" ht="12.75" customHeight="1">
      <c r="A38" s="50"/>
      <c r="B38" s="50"/>
      <c r="C38" s="50"/>
      <c r="D38" s="50"/>
      <c r="E38" s="50"/>
      <c r="F38" s="50"/>
      <c r="G38" s="50"/>
      <c r="H38" s="50"/>
      <c r="I38" s="50"/>
      <c r="J38" s="50"/>
      <c r="K38" s="50"/>
      <c r="L38" s="50"/>
      <c r="M38" s="50"/>
      <c r="N38" s="50"/>
    </row>
    <row r="39" spans="1:14" ht="12.75" customHeight="1">
      <c r="A39" s="50"/>
      <c r="B39" s="50"/>
      <c r="C39" s="50"/>
      <c r="D39" s="50"/>
      <c r="E39" s="50"/>
      <c r="F39" s="50"/>
      <c r="G39" s="50"/>
      <c r="H39" s="50"/>
      <c r="I39" s="50"/>
      <c r="J39" s="50"/>
      <c r="K39" s="50"/>
      <c r="L39" s="50"/>
      <c r="M39" s="50"/>
      <c r="N39" s="50"/>
    </row>
    <row r="40" spans="1:14" ht="12.75" customHeight="1">
      <c r="A40" s="50"/>
      <c r="B40" s="50"/>
      <c r="C40" s="50"/>
      <c r="D40" s="50"/>
      <c r="E40" s="50"/>
      <c r="F40" s="50"/>
      <c r="G40" s="50"/>
      <c r="H40" s="50"/>
      <c r="I40" s="50"/>
      <c r="J40" s="50"/>
      <c r="K40" s="50"/>
      <c r="L40" s="50"/>
      <c r="M40" s="50"/>
      <c r="N40" s="50"/>
    </row>
    <row r="41" spans="1:14" ht="12.75" customHeight="1">
      <c r="A41" s="50"/>
      <c r="B41" s="50"/>
      <c r="C41" s="50"/>
      <c r="D41" s="50"/>
      <c r="E41" s="50"/>
      <c r="F41" s="50"/>
      <c r="G41" s="50"/>
      <c r="H41" s="50"/>
      <c r="I41" s="50"/>
      <c r="J41" s="50"/>
      <c r="K41" s="50"/>
      <c r="L41" s="50"/>
      <c r="M41" s="50"/>
      <c r="N41" s="50"/>
    </row>
  </sheetData>
  <sheetProtection algorithmName="SHA-512" hashValue="+k0z61Nl4X3EvqBLA5dv7T7vGdFiA790pCHtdFawR2XxoLT4CA1SMldqaicYwhS3stA3XvAoIzl8YHXUoIlVow==" saltValue="5K7aB+lS6y8vfEP7h0DaPA==" spinCount="100000" sheet="1" objects="1" scenarios="1"/>
  <mergeCells count="74">
    <mergeCell ref="A1:N1"/>
    <mergeCell ref="A2:N2"/>
    <mergeCell ref="A3:G3"/>
    <mergeCell ref="H3:N3"/>
    <mergeCell ref="A4:B4"/>
    <mergeCell ref="H4:I4"/>
    <mergeCell ref="A16:B16"/>
    <mergeCell ref="H16:I16"/>
    <mergeCell ref="A5:A6"/>
    <mergeCell ref="B5:B6"/>
    <mergeCell ref="D5:D6"/>
    <mergeCell ref="H5:H6"/>
    <mergeCell ref="I5:I6"/>
    <mergeCell ref="K5:K6"/>
    <mergeCell ref="A8:A9"/>
    <mergeCell ref="B8:B13"/>
    <mergeCell ref="D8:D13"/>
    <mergeCell ref="H8:H9"/>
    <mergeCell ref="I8:I13"/>
    <mergeCell ref="K8:K13"/>
    <mergeCell ref="A10:A11"/>
    <mergeCell ref="H10:H11"/>
    <mergeCell ref="A12:A13"/>
    <mergeCell ref="H12:H13"/>
    <mergeCell ref="A14:E15"/>
    <mergeCell ref="A17:A18"/>
    <mergeCell ref="B17:B18"/>
    <mergeCell ref="D17:D18"/>
    <mergeCell ref="F17:F18"/>
    <mergeCell ref="H17:H18"/>
    <mergeCell ref="I17:I18"/>
    <mergeCell ref="K17:K18"/>
    <mergeCell ref="M17:M18"/>
    <mergeCell ref="A20:A21"/>
    <mergeCell ref="B20:B25"/>
    <mergeCell ref="D20:D25"/>
    <mergeCell ref="F20:F25"/>
    <mergeCell ref="H20:H21"/>
    <mergeCell ref="I20:I25"/>
    <mergeCell ref="K20:K25"/>
    <mergeCell ref="M20:M25"/>
    <mergeCell ref="A22:A23"/>
    <mergeCell ref="H22:H23"/>
    <mergeCell ref="A24:A25"/>
    <mergeCell ref="H24:H25"/>
    <mergeCell ref="A26:A27"/>
    <mergeCell ref="B26:B27"/>
    <mergeCell ref="D26:D27"/>
    <mergeCell ref="F26:F27"/>
    <mergeCell ref="H26:H27"/>
    <mergeCell ref="I26:I27"/>
    <mergeCell ref="K26:K27"/>
    <mergeCell ref="M26:M27"/>
    <mergeCell ref="A28:A30"/>
    <mergeCell ref="B28:B30"/>
    <mergeCell ref="C28:C29"/>
    <mergeCell ref="D28:D30"/>
    <mergeCell ref="E28:E29"/>
    <mergeCell ref="F28:F30"/>
    <mergeCell ref="G28:G29"/>
    <mergeCell ref="H28:H30"/>
    <mergeCell ref="I28:I30"/>
    <mergeCell ref="J28:J29"/>
    <mergeCell ref="K28:K30"/>
    <mergeCell ref="L28:L29"/>
    <mergeCell ref="M28:M30"/>
    <mergeCell ref="N28:N29"/>
    <mergeCell ref="B31:B33"/>
    <mergeCell ref="I31:I33"/>
    <mergeCell ref="A32:A33"/>
    <mergeCell ref="C32:C33"/>
    <mergeCell ref="H32:H33"/>
    <mergeCell ref="J32:J33"/>
    <mergeCell ref="A34:N41"/>
  </mergeCells>
  <phoneticPr fontId="1"/>
  <printOptions horizontalCentered="1"/>
  <pageMargins left="0.19685039370078741" right="0.19685039370078741" top="0.19685039370078741" bottom="0.19685039370078741" header="0.31496062992125984" footer="0.31496062992125984"/>
  <pageSetup paperSize="9" scale="81" fitToWidth="1" fitToHeight="1" orientation="landscape" usePrinterDefaults="1" r:id="rId1"/>
</worksheet>
</file>

<file path=xl/worksheets/sheet3.xml><?xml version="1.0" encoding="utf-8"?>
<worksheet xmlns:r="http://schemas.openxmlformats.org/officeDocument/2006/relationships" xmlns:mc="http://schemas.openxmlformats.org/markup-compatibility/2006" xmlns="http://schemas.openxmlformats.org/spreadsheetml/2006/main">
  <dimension ref="A1:N43"/>
  <sheetViews>
    <sheetView workbookViewId="0">
      <selection activeCell="A2" sqref="A2:N2"/>
    </sheetView>
  </sheetViews>
  <sheetFormatPr defaultColWidth="3.25" defaultRowHeight="12.75" customHeight="1"/>
  <cols>
    <col min="1" max="1" width="15.625" style="1" customWidth="1"/>
    <col min="2" max="2" width="2.5" style="1" bestFit="1" customWidth="1"/>
    <col min="3" max="3" width="22.625" style="1" customWidth="1"/>
    <col min="4" max="4" width="2.5" style="1" bestFit="1" customWidth="1"/>
    <col min="5" max="5" width="22.625" style="1" customWidth="1"/>
    <col min="6" max="6" width="2.5" style="1" bestFit="1" customWidth="1"/>
    <col min="7" max="7" width="22.625" style="1" customWidth="1"/>
    <col min="8" max="8" width="15.625" style="1" customWidth="1"/>
    <col min="9" max="9" width="2.5" style="1" bestFit="1" customWidth="1"/>
    <col min="10" max="10" width="22.625" style="1" customWidth="1"/>
    <col min="11" max="11" width="2.5" style="1" bestFit="1" customWidth="1"/>
    <col min="12" max="12" width="22.625" style="1" customWidth="1"/>
    <col min="13" max="13" width="2.5" style="1" bestFit="1" customWidth="1"/>
    <col min="14" max="14" width="22.625" style="1" customWidth="1"/>
    <col min="15" max="16384" width="3.25" style="1"/>
  </cols>
  <sheetData>
    <row r="1" spans="1:14" ht="19.5" customHeight="1">
      <c r="A1" s="28" t="s">
        <v>3</v>
      </c>
      <c r="B1" s="28"/>
      <c r="C1" s="28"/>
      <c r="D1" s="28"/>
      <c r="E1" s="28"/>
      <c r="F1" s="28"/>
      <c r="G1" s="28"/>
      <c r="H1" s="28"/>
      <c r="I1" s="28"/>
      <c r="J1" s="28"/>
      <c r="K1" s="28"/>
      <c r="L1" s="28"/>
      <c r="M1" s="28"/>
      <c r="N1" s="28"/>
    </row>
    <row r="2" spans="1:14" ht="19.5" customHeight="1">
      <c r="A2" s="27" t="s">
        <v>47</v>
      </c>
      <c r="B2" s="27"/>
      <c r="C2" s="27"/>
      <c r="D2" s="27"/>
      <c r="E2" s="27"/>
      <c r="F2" s="27"/>
      <c r="G2" s="27"/>
      <c r="H2" s="27"/>
      <c r="I2" s="27"/>
      <c r="J2" s="27"/>
      <c r="K2" s="27"/>
      <c r="L2" s="27"/>
      <c r="M2" s="27"/>
      <c r="N2" s="27"/>
    </row>
    <row r="3" spans="1:14" ht="24" customHeight="1">
      <c r="A3" s="29" t="s">
        <v>59</v>
      </c>
      <c r="B3" s="51"/>
      <c r="C3" s="51"/>
      <c r="D3" s="51"/>
      <c r="E3" s="51"/>
      <c r="F3" s="51"/>
      <c r="G3" s="86"/>
      <c r="H3" s="51" t="s">
        <v>60</v>
      </c>
      <c r="I3" s="51"/>
      <c r="J3" s="51"/>
      <c r="K3" s="51"/>
      <c r="L3" s="51"/>
      <c r="M3" s="51"/>
      <c r="N3" s="120"/>
    </row>
    <row r="4" spans="1:14" ht="15" customHeight="1">
      <c r="A4" s="30"/>
      <c r="B4" s="52"/>
      <c r="C4" s="125" t="s">
        <v>12</v>
      </c>
      <c r="D4" s="75"/>
      <c r="E4" s="54" t="s">
        <v>7</v>
      </c>
      <c r="F4" s="83"/>
      <c r="G4" s="87"/>
      <c r="H4" s="101"/>
      <c r="I4" s="52"/>
      <c r="J4" s="54" t="s">
        <v>12</v>
      </c>
      <c r="K4" s="75"/>
      <c r="L4" s="54" t="s">
        <v>7</v>
      </c>
      <c r="M4" s="78"/>
      <c r="N4" s="121"/>
    </row>
    <row r="5" spans="1:14" ht="18" customHeight="1">
      <c r="A5" s="31" t="s">
        <v>4</v>
      </c>
      <c r="B5" s="53" t="s">
        <v>35</v>
      </c>
      <c r="C5" s="61" t="s">
        <v>6</v>
      </c>
      <c r="D5" s="53" t="s">
        <v>37</v>
      </c>
      <c r="E5" s="67" t="s">
        <v>6</v>
      </c>
      <c r="F5" s="78"/>
      <c r="G5" s="88"/>
      <c r="H5" s="102" t="s">
        <v>4</v>
      </c>
      <c r="I5" s="53" t="s">
        <v>35</v>
      </c>
      <c r="J5" s="67" t="s">
        <v>6</v>
      </c>
      <c r="K5" s="117" t="s">
        <v>37</v>
      </c>
      <c r="L5" s="67" t="s">
        <v>6</v>
      </c>
      <c r="M5" s="78"/>
      <c r="N5" s="121"/>
    </row>
    <row r="6" spans="1:14" ht="21" customHeight="1">
      <c r="A6" s="32"/>
      <c r="B6" s="54"/>
      <c r="C6" s="126" t="s">
        <v>19</v>
      </c>
      <c r="D6" s="54"/>
      <c r="E6" s="133" t="s">
        <v>19</v>
      </c>
      <c r="F6" s="78"/>
      <c r="G6" s="88"/>
      <c r="H6" s="75"/>
      <c r="I6" s="54"/>
      <c r="J6" s="132" t="s">
        <v>18</v>
      </c>
      <c r="K6" s="118"/>
      <c r="L6" s="132" t="s">
        <v>18</v>
      </c>
      <c r="M6" s="78"/>
      <c r="N6" s="121"/>
    </row>
    <row r="7" spans="1:14" ht="15" customHeight="1">
      <c r="A7" s="33" t="s">
        <v>25</v>
      </c>
      <c r="B7" s="55"/>
      <c r="C7" s="63" t="s">
        <v>15</v>
      </c>
      <c r="D7" s="76"/>
      <c r="E7" s="63" t="s">
        <v>15</v>
      </c>
      <c r="F7" s="83"/>
      <c r="G7" s="88"/>
      <c r="H7" s="103" t="s">
        <v>25</v>
      </c>
      <c r="I7" s="55"/>
      <c r="J7" s="63" t="s">
        <v>15</v>
      </c>
      <c r="K7" s="76"/>
      <c r="L7" s="63" t="s">
        <v>15</v>
      </c>
      <c r="M7" s="78"/>
      <c r="N7" s="121"/>
    </row>
    <row r="8" spans="1:14" ht="18" customHeight="1">
      <c r="A8" s="31" t="s">
        <v>10</v>
      </c>
      <c r="B8" s="53" t="s">
        <v>33</v>
      </c>
      <c r="C8" s="61" t="s">
        <v>13</v>
      </c>
      <c r="D8" s="53" t="s">
        <v>14</v>
      </c>
      <c r="E8" s="80" t="s">
        <v>20</v>
      </c>
      <c r="F8" s="78"/>
      <c r="G8" s="88"/>
      <c r="H8" s="102" t="s">
        <v>50</v>
      </c>
      <c r="I8" s="53" t="s">
        <v>33</v>
      </c>
      <c r="J8" s="67" t="s">
        <v>76</v>
      </c>
      <c r="K8" s="117" t="s">
        <v>14</v>
      </c>
      <c r="L8" s="80" t="s">
        <v>44</v>
      </c>
      <c r="M8" s="78"/>
      <c r="N8" s="121"/>
    </row>
    <row r="9" spans="1:14" ht="24" customHeight="1">
      <c r="A9" s="34"/>
      <c r="B9" s="56"/>
      <c r="C9" s="126" t="s">
        <v>19</v>
      </c>
      <c r="D9" s="56"/>
      <c r="E9" s="133" t="s">
        <v>19</v>
      </c>
      <c r="F9" s="83"/>
      <c r="G9" s="88"/>
      <c r="H9" s="83"/>
      <c r="I9" s="56"/>
      <c r="J9" s="134" t="s">
        <v>19</v>
      </c>
      <c r="K9" s="119"/>
      <c r="L9" s="134" t="s">
        <v>19</v>
      </c>
      <c r="M9" s="78"/>
      <c r="N9" s="121"/>
    </row>
    <row r="10" spans="1:14" ht="18" customHeight="1">
      <c r="A10" s="35" t="s">
        <v>5</v>
      </c>
      <c r="B10" s="56"/>
      <c r="C10" s="61" t="s">
        <v>23</v>
      </c>
      <c r="D10" s="56"/>
      <c r="E10" s="80" t="s">
        <v>28</v>
      </c>
      <c r="F10" s="78"/>
      <c r="G10" s="88"/>
      <c r="H10" s="104" t="s">
        <v>77</v>
      </c>
      <c r="I10" s="56"/>
      <c r="J10" s="80" t="s">
        <v>27</v>
      </c>
      <c r="K10" s="119"/>
      <c r="L10" s="80" t="s">
        <v>8</v>
      </c>
      <c r="M10" s="78"/>
      <c r="N10" s="121"/>
    </row>
    <row r="11" spans="1:14" ht="24.75" customHeight="1">
      <c r="A11" s="36"/>
      <c r="B11" s="56"/>
      <c r="C11" s="126" t="s">
        <v>19</v>
      </c>
      <c r="D11" s="56"/>
      <c r="E11" s="134" t="s">
        <v>19</v>
      </c>
      <c r="F11" s="83"/>
      <c r="G11" s="88"/>
      <c r="H11" s="105"/>
      <c r="I11" s="56"/>
      <c r="J11" s="134" t="s">
        <v>19</v>
      </c>
      <c r="K11" s="119"/>
      <c r="L11" s="134" t="s">
        <v>19</v>
      </c>
      <c r="M11" s="78"/>
      <c r="N11" s="121"/>
    </row>
    <row r="12" spans="1:14" ht="18" customHeight="1">
      <c r="A12" s="37" t="s">
        <v>1</v>
      </c>
      <c r="B12" s="56"/>
      <c r="C12" s="65" t="s">
        <v>99</v>
      </c>
      <c r="D12" s="56"/>
      <c r="E12" s="81" t="s">
        <v>74</v>
      </c>
      <c r="F12" s="84"/>
      <c r="G12" s="88"/>
      <c r="H12" s="106" t="s">
        <v>21</v>
      </c>
      <c r="I12" s="56"/>
      <c r="J12" s="81" t="s">
        <v>96</v>
      </c>
      <c r="K12" s="119"/>
      <c r="L12" s="81" t="s">
        <v>97</v>
      </c>
      <c r="M12" s="78"/>
      <c r="N12" s="121"/>
    </row>
    <row r="13" spans="1:14" ht="24" customHeight="1">
      <c r="A13" s="32"/>
      <c r="B13" s="54"/>
      <c r="C13" s="127" t="s">
        <v>18</v>
      </c>
      <c r="D13" s="54"/>
      <c r="E13" s="132" t="s">
        <v>18</v>
      </c>
      <c r="F13" s="85"/>
      <c r="G13" s="88"/>
      <c r="H13" s="75"/>
      <c r="I13" s="54"/>
      <c r="J13" s="132" t="s">
        <v>18</v>
      </c>
      <c r="K13" s="118"/>
      <c r="L13" s="132" t="s">
        <v>18</v>
      </c>
      <c r="M13" s="78"/>
      <c r="N13" s="121"/>
    </row>
    <row r="14" spans="1:14" ht="18" customHeight="1">
      <c r="A14" s="38" t="s">
        <v>63</v>
      </c>
      <c r="B14" s="57"/>
      <c r="C14" s="57"/>
      <c r="D14" s="57"/>
      <c r="E14" s="57"/>
      <c r="F14" s="78"/>
      <c r="G14" s="88"/>
      <c r="H14" s="78"/>
      <c r="I14" s="78"/>
      <c r="J14" s="78"/>
      <c r="K14" s="78"/>
      <c r="L14" s="78"/>
      <c r="M14" s="78"/>
      <c r="N14" s="121"/>
    </row>
    <row r="15" spans="1:14" ht="18" customHeight="1">
      <c r="A15" s="39"/>
      <c r="B15" s="58"/>
      <c r="C15" s="58"/>
      <c r="D15" s="58"/>
      <c r="E15" s="58"/>
      <c r="F15" s="78"/>
      <c r="G15" s="88"/>
      <c r="H15" s="78"/>
      <c r="I15" s="78"/>
      <c r="J15" s="78"/>
      <c r="K15" s="78"/>
      <c r="L15" s="78"/>
      <c r="M15" s="78"/>
      <c r="N15" s="121"/>
    </row>
    <row r="16" spans="1:14" ht="15" customHeight="1">
      <c r="A16" s="40"/>
      <c r="B16" s="59"/>
      <c r="C16" s="63" t="s">
        <v>65</v>
      </c>
      <c r="D16" s="76"/>
      <c r="E16" s="63" t="s">
        <v>55</v>
      </c>
      <c r="F16" s="76"/>
      <c r="G16" s="89" t="s">
        <v>2</v>
      </c>
      <c r="H16" s="107"/>
      <c r="I16" s="59"/>
      <c r="J16" s="63" t="s">
        <v>65</v>
      </c>
      <c r="K16" s="76"/>
      <c r="L16" s="63" t="s">
        <v>55</v>
      </c>
      <c r="M16" s="76"/>
      <c r="N16" s="63" t="s">
        <v>2</v>
      </c>
    </row>
    <row r="17" spans="1:14" ht="18" customHeight="1">
      <c r="A17" s="31" t="s">
        <v>4</v>
      </c>
      <c r="B17" s="53" t="s">
        <v>26</v>
      </c>
      <c r="C17" s="61" t="s">
        <v>6</v>
      </c>
      <c r="D17" s="53" t="s">
        <v>22</v>
      </c>
      <c r="E17" s="61" t="s">
        <v>6</v>
      </c>
      <c r="F17" s="53" t="s">
        <v>39</v>
      </c>
      <c r="G17" s="90" t="s">
        <v>6</v>
      </c>
      <c r="H17" s="102" t="s">
        <v>4</v>
      </c>
      <c r="I17" s="53" t="s">
        <v>26</v>
      </c>
      <c r="J17" s="61" t="s">
        <v>6</v>
      </c>
      <c r="K17" s="53" t="s">
        <v>22</v>
      </c>
      <c r="L17" s="61" t="s">
        <v>6</v>
      </c>
      <c r="M17" s="53" t="s">
        <v>39</v>
      </c>
      <c r="N17" s="67" t="s">
        <v>6</v>
      </c>
    </row>
    <row r="18" spans="1:14" ht="24" customHeight="1">
      <c r="A18" s="32"/>
      <c r="B18" s="54"/>
      <c r="C18" s="127" t="s">
        <v>18</v>
      </c>
      <c r="D18" s="54"/>
      <c r="E18" s="127" t="s">
        <v>18</v>
      </c>
      <c r="F18" s="54"/>
      <c r="G18" s="135" t="s">
        <v>18</v>
      </c>
      <c r="H18" s="75"/>
      <c r="I18" s="54"/>
      <c r="J18" s="127" t="s">
        <v>18</v>
      </c>
      <c r="K18" s="54"/>
      <c r="L18" s="127" t="s">
        <v>18</v>
      </c>
      <c r="M18" s="54"/>
      <c r="N18" s="127" t="s">
        <v>18</v>
      </c>
    </row>
    <row r="19" spans="1:14" ht="15" customHeight="1">
      <c r="A19" s="33" t="s">
        <v>30</v>
      </c>
      <c r="B19" s="55"/>
      <c r="C19" s="63" t="s">
        <v>15</v>
      </c>
      <c r="D19" s="77"/>
      <c r="E19" s="82" t="s">
        <v>15</v>
      </c>
      <c r="F19" s="63"/>
      <c r="G19" s="89" t="s">
        <v>15</v>
      </c>
      <c r="H19" s="103" t="s">
        <v>30</v>
      </c>
      <c r="I19" s="55"/>
      <c r="J19" s="63" t="s">
        <v>15</v>
      </c>
      <c r="K19" s="77"/>
      <c r="L19" s="82" t="s">
        <v>15</v>
      </c>
      <c r="M19" s="63"/>
      <c r="N19" s="63" t="s">
        <v>15</v>
      </c>
    </row>
    <row r="20" spans="1:14" ht="18" customHeight="1">
      <c r="A20" s="31" t="s">
        <v>32</v>
      </c>
      <c r="B20" s="53" t="s">
        <v>41</v>
      </c>
      <c r="C20" s="61" t="s">
        <v>54</v>
      </c>
      <c r="D20" s="53" t="s">
        <v>42</v>
      </c>
      <c r="E20" s="61" t="s">
        <v>58</v>
      </c>
      <c r="F20" s="53" t="s">
        <v>43</v>
      </c>
      <c r="G20" s="90" t="s">
        <v>66</v>
      </c>
      <c r="H20" s="102" t="s">
        <v>62</v>
      </c>
      <c r="I20" s="53" t="s">
        <v>41</v>
      </c>
      <c r="J20" s="61" t="s">
        <v>54</v>
      </c>
      <c r="K20" s="53" t="s">
        <v>42</v>
      </c>
      <c r="L20" s="61" t="s">
        <v>58</v>
      </c>
      <c r="M20" s="53" t="s">
        <v>43</v>
      </c>
      <c r="N20" s="67" t="s">
        <v>66</v>
      </c>
    </row>
    <row r="21" spans="1:14" ht="24" customHeight="1">
      <c r="A21" s="32"/>
      <c r="B21" s="56"/>
      <c r="C21" s="127" t="s">
        <v>18</v>
      </c>
      <c r="D21" s="56"/>
      <c r="E21" s="127" t="s">
        <v>18</v>
      </c>
      <c r="F21" s="56"/>
      <c r="G21" s="135" t="s">
        <v>18</v>
      </c>
      <c r="H21" s="75"/>
      <c r="I21" s="56"/>
      <c r="J21" s="127" t="s">
        <v>18</v>
      </c>
      <c r="K21" s="56"/>
      <c r="L21" s="127" t="s">
        <v>18</v>
      </c>
      <c r="M21" s="56"/>
      <c r="N21" s="127" t="s">
        <v>18</v>
      </c>
    </row>
    <row r="22" spans="1:14" ht="18" customHeight="1">
      <c r="A22" s="35" t="s">
        <v>0</v>
      </c>
      <c r="B22" s="56"/>
      <c r="C22" s="61" t="s">
        <v>56</v>
      </c>
      <c r="D22" s="56"/>
      <c r="E22" s="61" t="s">
        <v>52</v>
      </c>
      <c r="F22" s="56"/>
      <c r="G22" s="90" t="s">
        <v>34</v>
      </c>
      <c r="H22" s="104" t="s">
        <v>78</v>
      </c>
      <c r="I22" s="56"/>
      <c r="J22" s="38" t="s">
        <v>89</v>
      </c>
      <c r="K22" s="56"/>
      <c r="L22" s="61" t="s">
        <v>73</v>
      </c>
      <c r="M22" s="56"/>
      <c r="N22" s="67" t="s">
        <v>91</v>
      </c>
    </row>
    <row r="23" spans="1:14" ht="24" customHeight="1">
      <c r="A23" s="36"/>
      <c r="B23" s="56"/>
      <c r="C23" s="127" t="s">
        <v>18</v>
      </c>
      <c r="D23" s="56"/>
      <c r="E23" s="127" t="s">
        <v>18</v>
      </c>
      <c r="F23" s="56"/>
      <c r="G23" s="135" t="s">
        <v>18</v>
      </c>
      <c r="H23" s="105"/>
      <c r="I23" s="56"/>
      <c r="J23" s="127" t="s">
        <v>18</v>
      </c>
      <c r="K23" s="56"/>
      <c r="L23" s="127" t="s">
        <v>18</v>
      </c>
      <c r="M23" s="56"/>
      <c r="N23" s="127" t="s">
        <v>18</v>
      </c>
    </row>
    <row r="24" spans="1:14" ht="18" customHeight="1">
      <c r="A24" s="41" t="s">
        <v>94</v>
      </c>
      <c r="B24" s="56"/>
      <c r="C24" s="46" t="s">
        <v>70</v>
      </c>
      <c r="D24" s="56"/>
      <c r="E24" s="46" t="s">
        <v>46</v>
      </c>
      <c r="F24" s="56"/>
      <c r="G24" s="94" t="s">
        <v>71</v>
      </c>
      <c r="H24" s="139" t="s">
        <v>102</v>
      </c>
      <c r="I24" s="56"/>
      <c r="J24" s="65" t="s">
        <v>86</v>
      </c>
      <c r="K24" s="56"/>
      <c r="L24" s="65" t="s">
        <v>87</v>
      </c>
      <c r="M24" s="56"/>
      <c r="N24" s="81" t="s">
        <v>88</v>
      </c>
    </row>
    <row r="25" spans="1:14" ht="18" customHeight="1">
      <c r="A25" s="124"/>
      <c r="B25" s="56"/>
      <c r="C25" s="128"/>
      <c r="D25" s="56"/>
      <c r="E25" s="128"/>
      <c r="F25" s="56"/>
      <c r="G25" s="136"/>
      <c r="H25" s="140"/>
      <c r="I25" s="56"/>
      <c r="J25" s="128"/>
      <c r="K25" s="56"/>
      <c r="L25" s="124"/>
      <c r="M25" s="56"/>
      <c r="N25" s="131"/>
    </row>
    <row r="26" spans="1:14" ht="18" customHeight="1">
      <c r="A26" s="42"/>
      <c r="B26" s="60"/>
      <c r="C26" s="129" t="s">
        <v>18</v>
      </c>
      <c r="D26" s="60"/>
      <c r="E26" s="129" t="s">
        <v>18</v>
      </c>
      <c r="F26" s="60"/>
      <c r="G26" s="137" t="s">
        <v>18</v>
      </c>
      <c r="H26" s="141"/>
      <c r="I26" s="60"/>
      <c r="J26" s="129" t="s">
        <v>18</v>
      </c>
      <c r="K26" s="60"/>
      <c r="L26" s="129" t="s">
        <v>18</v>
      </c>
      <c r="M26" s="60"/>
      <c r="N26" s="129" t="s">
        <v>18</v>
      </c>
    </row>
    <row r="27" spans="1:14" ht="18" customHeight="1">
      <c r="A27" s="43" t="s">
        <v>36</v>
      </c>
      <c r="B27" s="56" t="s">
        <v>45</v>
      </c>
      <c r="C27" s="71" t="s">
        <v>68</v>
      </c>
      <c r="D27" s="56" t="s">
        <v>48</v>
      </c>
      <c r="E27" s="34" t="s">
        <v>61</v>
      </c>
      <c r="F27" s="56" t="s">
        <v>16</v>
      </c>
      <c r="G27" s="96" t="s">
        <v>95</v>
      </c>
      <c r="H27" s="110" t="s">
        <v>36</v>
      </c>
      <c r="I27" s="56" t="s">
        <v>45</v>
      </c>
      <c r="J27" s="71" t="s">
        <v>31</v>
      </c>
      <c r="K27" s="56" t="s">
        <v>48</v>
      </c>
      <c r="L27" s="34" t="s">
        <v>83</v>
      </c>
      <c r="M27" s="56" t="s">
        <v>16</v>
      </c>
      <c r="N27" s="122" t="s">
        <v>67</v>
      </c>
    </row>
    <row r="28" spans="1:14" ht="18" customHeight="1">
      <c r="A28" s="43"/>
      <c r="B28" s="56"/>
      <c r="C28" s="130"/>
      <c r="D28" s="56"/>
      <c r="E28" s="130"/>
      <c r="F28" s="56"/>
      <c r="G28" s="138"/>
      <c r="H28" s="110"/>
      <c r="I28" s="56"/>
      <c r="J28" s="130"/>
      <c r="K28" s="56"/>
      <c r="L28" s="130"/>
      <c r="M28" s="56"/>
      <c r="N28" s="144"/>
    </row>
    <row r="29" spans="1:14" ht="18" customHeight="1">
      <c r="A29" s="44"/>
      <c r="B29" s="54"/>
      <c r="C29" s="127" t="s">
        <v>18</v>
      </c>
      <c r="D29" s="54"/>
      <c r="E29" s="127" t="s">
        <v>18</v>
      </c>
      <c r="F29" s="54"/>
      <c r="G29" s="135" t="s">
        <v>18</v>
      </c>
      <c r="H29" s="111"/>
      <c r="I29" s="54"/>
      <c r="J29" s="127" t="s">
        <v>18</v>
      </c>
      <c r="K29" s="54"/>
      <c r="L29" s="127" t="s">
        <v>18</v>
      </c>
      <c r="M29" s="54"/>
      <c r="N29" s="127" t="s">
        <v>18</v>
      </c>
    </row>
    <row r="30" spans="1:14" ht="18" customHeight="1">
      <c r="A30" s="45" t="s">
        <v>82</v>
      </c>
      <c r="B30" s="53" t="s">
        <v>72</v>
      </c>
      <c r="C30" s="72" t="s">
        <v>92</v>
      </c>
      <c r="D30" s="53" t="s">
        <v>51</v>
      </c>
      <c r="E30" s="72" t="s">
        <v>90</v>
      </c>
      <c r="F30" s="53" t="s">
        <v>80</v>
      </c>
      <c r="G30" s="98" t="s">
        <v>93</v>
      </c>
      <c r="H30" s="112" t="s">
        <v>82</v>
      </c>
      <c r="I30" s="53" t="s">
        <v>72</v>
      </c>
      <c r="J30" s="72" t="s">
        <v>92</v>
      </c>
      <c r="K30" s="53" t="s">
        <v>51</v>
      </c>
      <c r="L30" s="72" t="s">
        <v>90</v>
      </c>
      <c r="M30" s="53" t="s">
        <v>80</v>
      </c>
      <c r="N30" s="72" t="s">
        <v>93</v>
      </c>
    </row>
    <row r="31" spans="1:14" ht="18" customHeight="1">
      <c r="A31" s="43"/>
      <c r="B31" s="56"/>
      <c r="C31" s="73"/>
      <c r="D31" s="56"/>
      <c r="E31" s="73"/>
      <c r="F31" s="56"/>
      <c r="G31" s="99"/>
      <c r="H31" s="110"/>
      <c r="I31" s="56"/>
      <c r="J31" s="73"/>
      <c r="K31" s="56"/>
      <c r="L31" s="73"/>
      <c r="M31" s="56"/>
      <c r="N31" s="73"/>
    </row>
    <row r="32" spans="1:14" ht="18" customHeight="1">
      <c r="A32" s="44"/>
      <c r="B32" s="54"/>
      <c r="C32" s="127" t="s">
        <v>18</v>
      </c>
      <c r="D32" s="54"/>
      <c r="E32" s="127" t="s">
        <v>18</v>
      </c>
      <c r="F32" s="54"/>
      <c r="G32" s="135" t="s">
        <v>18</v>
      </c>
      <c r="H32" s="111"/>
      <c r="I32" s="54"/>
      <c r="J32" s="127" t="s">
        <v>18</v>
      </c>
      <c r="K32" s="54"/>
      <c r="L32" s="127" t="s">
        <v>18</v>
      </c>
      <c r="M32" s="54"/>
      <c r="N32" s="127" t="s">
        <v>18</v>
      </c>
    </row>
    <row r="33" spans="1:14" ht="18" customHeight="1">
      <c r="A33" s="46" t="s">
        <v>53</v>
      </c>
      <c r="B33" s="53" t="s">
        <v>69</v>
      </c>
      <c r="C33" s="74" t="s">
        <v>11</v>
      </c>
      <c r="D33" s="78"/>
      <c r="E33" s="78"/>
      <c r="F33" s="78"/>
      <c r="G33" s="88"/>
      <c r="H33" s="113" t="s">
        <v>53</v>
      </c>
      <c r="I33" s="53" t="s">
        <v>69</v>
      </c>
      <c r="J33" s="74" t="s">
        <v>40</v>
      </c>
      <c r="K33" s="78"/>
      <c r="L33" s="78"/>
      <c r="M33" s="78"/>
      <c r="N33" s="121"/>
    </row>
    <row r="34" spans="1:14" ht="18" customHeight="1">
      <c r="A34" s="47" t="s">
        <v>81</v>
      </c>
      <c r="B34" s="56"/>
      <c r="C34" s="131"/>
      <c r="D34" s="78"/>
      <c r="E34" s="78"/>
      <c r="F34" s="78"/>
      <c r="G34" s="88"/>
      <c r="H34" s="142" t="s">
        <v>81</v>
      </c>
      <c r="I34" s="56"/>
      <c r="J34" s="131"/>
      <c r="K34" s="78"/>
      <c r="L34" s="78"/>
      <c r="M34" s="78"/>
      <c r="N34" s="121"/>
    </row>
    <row r="35" spans="1:14" ht="18" customHeight="1">
      <c r="A35" s="48"/>
      <c r="B35" s="54"/>
      <c r="C35" s="132" t="s">
        <v>18</v>
      </c>
      <c r="D35" s="79"/>
      <c r="E35" s="79"/>
      <c r="F35" s="79"/>
      <c r="G35" s="100"/>
      <c r="H35" s="143"/>
      <c r="I35" s="54"/>
      <c r="J35" s="132" t="s">
        <v>18</v>
      </c>
      <c r="K35" s="79"/>
      <c r="L35" s="79"/>
      <c r="M35" s="79"/>
      <c r="N35" s="123"/>
    </row>
    <row r="36" spans="1:14" ht="12.75" customHeight="1">
      <c r="A36" s="49" t="s">
        <v>57</v>
      </c>
      <c r="B36" s="49"/>
      <c r="C36" s="49"/>
      <c r="D36" s="49"/>
      <c r="E36" s="49"/>
      <c r="F36" s="49"/>
      <c r="G36" s="49"/>
      <c r="H36" s="49"/>
      <c r="I36" s="49"/>
      <c r="J36" s="49"/>
      <c r="K36" s="49"/>
      <c r="L36" s="49"/>
      <c r="M36" s="49"/>
      <c r="N36" s="49"/>
    </row>
    <row r="37" spans="1:14" ht="12.75" customHeight="1">
      <c r="A37" s="50"/>
      <c r="B37" s="50"/>
      <c r="C37" s="50"/>
      <c r="D37" s="50"/>
      <c r="E37" s="50"/>
      <c r="F37" s="50"/>
      <c r="G37" s="50"/>
      <c r="H37" s="50"/>
      <c r="I37" s="50"/>
      <c r="J37" s="50"/>
      <c r="K37" s="50"/>
      <c r="L37" s="50"/>
      <c r="M37" s="50"/>
      <c r="N37" s="50"/>
    </row>
    <row r="38" spans="1:14" ht="12.75" customHeight="1">
      <c r="A38" s="50"/>
      <c r="B38" s="50"/>
      <c r="C38" s="50"/>
      <c r="D38" s="50"/>
      <c r="E38" s="50"/>
      <c r="F38" s="50"/>
      <c r="G38" s="50"/>
      <c r="H38" s="50"/>
      <c r="I38" s="50"/>
      <c r="J38" s="50"/>
      <c r="K38" s="50"/>
      <c r="L38" s="50"/>
      <c r="M38" s="50"/>
      <c r="N38" s="50"/>
    </row>
    <row r="39" spans="1:14" ht="12.75" customHeight="1">
      <c r="A39" s="50"/>
      <c r="B39" s="50"/>
      <c r="C39" s="50"/>
      <c r="D39" s="50"/>
      <c r="E39" s="50"/>
      <c r="F39" s="50"/>
      <c r="G39" s="50"/>
      <c r="H39" s="50"/>
      <c r="I39" s="50"/>
      <c r="J39" s="50"/>
      <c r="K39" s="50"/>
      <c r="L39" s="50"/>
      <c r="M39" s="50"/>
      <c r="N39" s="50"/>
    </row>
    <row r="40" spans="1:14" ht="12.75" customHeight="1">
      <c r="A40" s="50"/>
      <c r="B40" s="50"/>
      <c r="C40" s="50"/>
      <c r="D40" s="50"/>
      <c r="E40" s="50"/>
      <c r="F40" s="50"/>
      <c r="G40" s="50"/>
      <c r="H40" s="50"/>
      <c r="I40" s="50"/>
      <c r="J40" s="50"/>
      <c r="K40" s="50"/>
      <c r="L40" s="50"/>
      <c r="M40" s="50"/>
      <c r="N40" s="50"/>
    </row>
    <row r="41" spans="1:14" ht="12.75" customHeight="1">
      <c r="A41" s="50"/>
      <c r="B41" s="50"/>
      <c r="C41" s="50"/>
      <c r="D41" s="50"/>
      <c r="E41" s="50"/>
      <c r="F41" s="50"/>
      <c r="G41" s="50"/>
      <c r="H41" s="50"/>
      <c r="I41" s="50"/>
      <c r="J41" s="50"/>
      <c r="K41" s="50"/>
      <c r="L41" s="50"/>
      <c r="M41" s="50"/>
      <c r="N41" s="50"/>
    </row>
    <row r="42" spans="1:14" ht="12.75" customHeight="1">
      <c r="A42" s="50"/>
      <c r="B42" s="50"/>
      <c r="C42" s="50"/>
      <c r="D42" s="50"/>
      <c r="E42" s="50"/>
      <c r="F42" s="50"/>
      <c r="G42" s="50"/>
      <c r="H42" s="50"/>
      <c r="I42" s="50"/>
      <c r="J42" s="50"/>
      <c r="K42" s="50"/>
      <c r="L42" s="50"/>
      <c r="M42" s="50"/>
      <c r="N42" s="50"/>
    </row>
    <row r="43" spans="1:14" ht="12.75" customHeight="1">
      <c r="A43" s="50"/>
      <c r="B43" s="50"/>
      <c r="C43" s="50"/>
      <c r="D43" s="50"/>
      <c r="E43" s="50"/>
      <c r="F43" s="50"/>
      <c r="G43" s="50"/>
      <c r="H43" s="50"/>
      <c r="I43" s="50"/>
      <c r="J43" s="50"/>
      <c r="K43" s="50"/>
      <c r="L43" s="50"/>
      <c r="M43" s="50"/>
      <c r="N43" s="50"/>
    </row>
  </sheetData>
  <mergeCells count="72">
    <mergeCell ref="A1:N1"/>
    <mergeCell ref="A2:N2"/>
    <mergeCell ref="A3:G3"/>
    <mergeCell ref="H3:N3"/>
    <mergeCell ref="A4:B4"/>
    <mergeCell ref="H4:I4"/>
    <mergeCell ref="A16:B16"/>
    <mergeCell ref="H16:I16"/>
    <mergeCell ref="A5:A6"/>
    <mergeCell ref="B5:B6"/>
    <mergeCell ref="D5:D6"/>
    <mergeCell ref="H5:H6"/>
    <mergeCell ref="I5:I6"/>
    <mergeCell ref="K5:K6"/>
    <mergeCell ref="A8:A9"/>
    <mergeCell ref="B8:B13"/>
    <mergeCell ref="D8:D13"/>
    <mergeCell ref="H8:H9"/>
    <mergeCell ref="I8:I13"/>
    <mergeCell ref="K8:K13"/>
    <mergeCell ref="A10:A11"/>
    <mergeCell ref="H10:H11"/>
    <mergeCell ref="A12:A13"/>
    <mergeCell ref="H12:H13"/>
    <mergeCell ref="A14:E15"/>
    <mergeCell ref="A17:A18"/>
    <mergeCell ref="B17:B18"/>
    <mergeCell ref="D17:D18"/>
    <mergeCell ref="F17:F18"/>
    <mergeCell ref="H17:H18"/>
    <mergeCell ref="I17:I18"/>
    <mergeCell ref="K17:K18"/>
    <mergeCell ref="M17:M18"/>
    <mergeCell ref="A20:A21"/>
    <mergeCell ref="H20:H21"/>
    <mergeCell ref="A22:A23"/>
    <mergeCell ref="H22:H23"/>
    <mergeCell ref="A24:A26"/>
    <mergeCell ref="H24:H26"/>
    <mergeCell ref="A27:A29"/>
    <mergeCell ref="B27:B29"/>
    <mergeCell ref="D27:D29"/>
    <mergeCell ref="F27:F29"/>
    <mergeCell ref="H27:H29"/>
    <mergeCell ref="I27:I29"/>
    <mergeCell ref="K27:K29"/>
    <mergeCell ref="M27:M29"/>
    <mergeCell ref="A30:A32"/>
    <mergeCell ref="B30:B32"/>
    <mergeCell ref="C30:C31"/>
    <mergeCell ref="D30:D32"/>
    <mergeCell ref="E30:E31"/>
    <mergeCell ref="F30:F32"/>
    <mergeCell ref="G30:G31"/>
    <mergeCell ref="H30:H32"/>
    <mergeCell ref="I30:I32"/>
    <mergeCell ref="J30:J31"/>
    <mergeCell ref="K30:K32"/>
    <mergeCell ref="L30:L31"/>
    <mergeCell ref="M30:M32"/>
    <mergeCell ref="N30:N31"/>
    <mergeCell ref="B33:B35"/>
    <mergeCell ref="I33:I35"/>
    <mergeCell ref="A34:A35"/>
    <mergeCell ref="H34:H35"/>
    <mergeCell ref="B20:B26"/>
    <mergeCell ref="D20:D26"/>
    <mergeCell ref="F20:F26"/>
    <mergeCell ref="I20:I26"/>
    <mergeCell ref="K20:K26"/>
    <mergeCell ref="M20:M26"/>
    <mergeCell ref="A36:N43"/>
  </mergeCells>
  <phoneticPr fontId="1"/>
  <printOptions horizontalCentered="1"/>
  <pageMargins left="0.19685039370078741" right="0.19685039370078741" top="0.19685039370078741" bottom="0.19685039370078741" header="0.31496062992125984" footer="0.31496062992125984"/>
  <pageSetup paperSize="9" scale="81" fitToWidth="1" fitToHeight="1" orientation="landscape" usePrinterDefaults="1" r:id="rId1"/>
</worksheet>
</file>

<file path=xl/worksheets/sheet4.xml><?xml version="1.0" encoding="utf-8"?>
<worksheet xmlns:r="http://schemas.openxmlformats.org/officeDocument/2006/relationships" xmlns:mc="http://schemas.openxmlformats.org/markup-compatibility/2006" xmlns="http://schemas.openxmlformats.org/spreadsheetml/2006/main">
  <sheetPr>
    <pageSetUpPr fitToPage="1"/>
  </sheetPr>
  <dimension ref="A1:I204"/>
  <sheetViews>
    <sheetView zoomScale="85" zoomScaleNormal="85" workbookViewId="0">
      <selection activeCell="C8" sqref="C8"/>
    </sheetView>
  </sheetViews>
  <sheetFormatPr defaultRowHeight="13.5"/>
  <cols>
    <col min="1" max="1" width="29.375" style="1" bestFit="1" customWidth="1"/>
    <col min="2" max="2" width="20.5" style="1" bestFit="1" customWidth="1"/>
    <col min="3" max="3" width="21.75" style="1" customWidth="1"/>
    <col min="4" max="4" width="7.5" style="1" bestFit="1" customWidth="1"/>
    <col min="5" max="5" width="5.75" style="1" customWidth="1"/>
    <col min="6" max="6" width="29.375" style="1" bestFit="1" customWidth="1"/>
    <col min="7" max="7" width="20.5" style="1" customWidth="1"/>
    <col min="8" max="8" width="22.75" style="1" bestFit="1" customWidth="1"/>
    <col min="9" max="16384" width="9" style="1" customWidth="1"/>
  </cols>
  <sheetData>
    <row r="1" spans="1:9" ht="30" customHeight="1">
      <c r="A1" s="58" t="s">
        <v>111</v>
      </c>
      <c r="B1" s="58"/>
      <c r="C1" s="58"/>
      <c r="D1" s="58"/>
    </row>
    <row r="2" spans="1:9" ht="30" customHeight="1">
      <c r="A2" s="63" t="s">
        <v>114</v>
      </c>
      <c r="B2" s="63"/>
      <c r="C2" s="63" t="s">
        <v>118</v>
      </c>
      <c r="D2" s="148"/>
    </row>
    <row r="3" spans="1:9" ht="30" customHeight="1">
      <c r="A3" s="63" t="s">
        <v>79</v>
      </c>
      <c r="B3" s="63"/>
      <c r="C3" s="149">
        <f>入力画面!E3</f>
        <v>0</v>
      </c>
      <c r="D3" s="77" t="s">
        <v>130</v>
      </c>
    </row>
    <row r="4" spans="1:9" ht="30" customHeight="1">
      <c r="A4" s="63" t="s">
        <v>64</v>
      </c>
      <c r="B4" s="63"/>
      <c r="C4" s="149">
        <f>入力画面!E4</f>
        <v>0</v>
      </c>
      <c r="D4" s="77" t="s">
        <v>49</v>
      </c>
    </row>
    <row r="5" spans="1:9" ht="30" customHeight="1">
      <c r="A5" s="145" t="s">
        <v>113</v>
      </c>
      <c r="B5" s="148" t="s">
        <v>112</v>
      </c>
      <c r="C5" s="149">
        <f>入力画面!E5</f>
        <v>0</v>
      </c>
      <c r="D5" s="77" t="s">
        <v>131</v>
      </c>
    </row>
    <row r="6" spans="1:9" ht="30" customHeight="1">
      <c r="A6" s="145"/>
      <c r="B6" s="148" t="s">
        <v>117</v>
      </c>
      <c r="C6" s="149">
        <f>入力画面!E6</f>
        <v>0</v>
      </c>
      <c r="D6" s="77" t="s">
        <v>132</v>
      </c>
    </row>
    <row r="7" spans="1:9" ht="30" customHeight="1">
      <c r="A7" s="63" t="s">
        <v>154</v>
      </c>
      <c r="B7" s="63"/>
      <c r="C7" s="149">
        <f>C3+C5</f>
        <v>0</v>
      </c>
      <c r="D7" s="63" t="s">
        <v>100</v>
      </c>
    </row>
    <row r="8" spans="1:9" ht="30" customHeight="1">
      <c r="A8" s="63" t="s">
        <v>84</v>
      </c>
      <c r="B8" s="63"/>
      <c r="C8" s="149">
        <f>C4+C6</f>
        <v>0</v>
      </c>
      <c r="D8" s="63" t="s">
        <v>85</v>
      </c>
    </row>
    <row r="9" spans="1:9" ht="30" customHeight="1">
      <c r="A9" s="146" t="s">
        <v>120</v>
      </c>
      <c r="B9" s="146"/>
      <c r="C9" s="146"/>
      <c r="D9" s="146"/>
      <c r="F9" s="151" t="s">
        <v>125</v>
      </c>
      <c r="G9" s="151"/>
      <c r="H9" s="151"/>
      <c r="I9" s="151"/>
    </row>
    <row r="10" spans="1:9" ht="30" customHeight="1">
      <c r="A10" s="147" t="s">
        <v>155</v>
      </c>
      <c r="B10" s="147" t="s">
        <v>121</v>
      </c>
      <c r="C10" s="148" t="s">
        <v>156</v>
      </c>
      <c r="D10" s="63" t="s">
        <v>17</v>
      </c>
      <c r="F10" s="147" t="s">
        <v>155</v>
      </c>
      <c r="G10" s="147" t="s">
        <v>136</v>
      </c>
      <c r="H10" s="148" t="s">
        <v>156</v>
      </c>
      <c r="I10" s="63" t="s">
        <v>142</v>
      </c>
    </row>
    <row r="11" spans="1:9" ht="30" customHeight="1">
      <c r="A11" s="63"/>
      <c r="B11" s="63"/>
      <c r="C11" s="149">
        <f>IF(C4&gt;10000,0,C4)</f>
        <v>0</v>
      </c>
      <c r="D11" s="63"/>
      <c r="F11" s="63"/>
      <c r="G11" s="63"/>
      <c r="H11" s="149">
        <f>IF(C4&gt;5000,0,C4)</f>
        <v>0</v>
      </c>
      <c r="I11" s="63"/>
    </row>
    <row r="12" spans="1:9" ht="30" customHeight="1">
      <c r="A12" s="63"/>
      <c r="B12" s="147" t="s">
        <v>101</v>
      </c>
      <c r="C12" s="149" t="s">
        <v>98</v>
      </c>
      <c r="D12" s="63"/>
      <c r="F12" s="63"/>
      <c r="G12" s="147" t="s">
        <v>9</v>
      </c>
      <c r="H12" s="149" t="s">
        <v>157</v>
      </c>
      <c r="I12" s="63"/>
    </row>
    <row r="13" spans="1:9" ht="30" customHeight="1">
      <c r="A13" s="63"/>
      <c r="B13" s="63"/>
      <c r="C13" s="149">
        <f>IF(C4&lt;10001,0,IF(C4*0.5+5000&gt;15000,15000,C4*0.5+5000))</f>
        <v>0</v>
      </c>
      <c r="D13" s="63"/>
      <c r="F13" s="63"/>
      <c r="G13" s="63"/>
      <c r="H13" s="149">
        <f>IF(C4&lt;5001,0,IF(C4*0.5+2500&gt;10000,10000,C4*0.5+2500))</f>
        <v>0</v>
      </c>
      <c r="I13" s="63"/>
    </row>
    <row r="14" spans="1:9" ht="30" customHeight="1">
      <c r="A14" s="63" t="s">
        <v>133</v>
      </c>
      <c r="B14" s="63"/>
      <c r="C14" s="149">
        <f>C7+C11+C13</f>
        <v>0</v>
      </c>
      <c r="D14" s="63" t="s">
        <v>126</v>
      </c>
      <c r="F14" s="63" t="s">
        <v>24</v>
      </c>
      <c r="G14" s="63"/>
      <c r="H14" s="149">
        <f>C7*0.5+H11+H13</f>
        <v>0</v>
      </c>
      <c r="I14" s="63" t="s">
        <v>143</v>
      </c>
    </row>
    <row r="15" spans="1:9" ht="30" customHeight="1">
      <c r="A15" s="147" t="s">
        <v>153</v>
      </c>
      <c r="B15" s="147" t="s">
        <v>121</v>
      </c>
      <c r="C15" s="148" t="s">
        <v>140</v>
      </c>
      <c r="D15" s="63" t="s">
        <v>127</v>
      </c>
      <c r="F15" s="147" t="s">
        <v>153</v>
      </c>
      <c r="G15" s="147" t="s">
        <v>136</v>
      </c>
      <c r="H15" s="148" t="s">
        <v>140</v>
      </c>
      <c r="I15" s="63" t="s">
        <v>144</v>
      </c>
    </row>
    <row r="16" spans="1:9" ht="30" customHeight="1">
      <c r="A16" s="63"/>
      <c r="B16" s="63"/>
      <c r="C16" s="149">
        <f>IF(C8&gt;10000,0,C8)</f>
        <v>0</v>
      </c>
      <c r="D16" s="63"/>
      <c r="F16" s="63"/>
      <c r="G16" s="63"/>
      <c r="H16" s="149">
        <f>IF(C8&gt;5000,0,C8)</f>
        <v>0</v>
      </c>
      <c r="I16" s="63"/>
    </row>
    <row r="17" spans="1:9" ht="30" customHeight="1">
      <c r="A17" s="63"/>
      <c r="B17" s="147" t="s">
        <v>101</v>
      </c>
      <c r="C17" s="149" t="s">
        <v>139</v>
      </c>
      <c r="D17" s="63"/>
      <c r="F17" s="63"/>
      <c r="G17" s="147" t="s">
        <v>9</v>
      </c>
      <c r="H17" s="149" t="s">
        <v>141</v>
      </c>
      <c r="I17" s="63"/>
    </row>
    <row r="18" spans="1:9" ht="30" customHeight="1">
      <c r="A18" s="63"/>
      <c r="B18" s="63"/>
      <c r="C18" s="149">
        <f>IF(C8&lt;10001,0,IF(C8*0.5+5000&gt;15000,15000,C8*0.5+5000))</f>
        <v>0</v>
      </c>
      <c r="D18" s="63"/>
      <c r="F18" s="63"/>
      <c r="G18" s="63"/>
      <c r="H18" s="149">
        <f>IF(C8&lt;5001,0,IF(C8*0.5+2500&gt;10000,10000,C8*0.5+2500))</f>
        <v>0</v>
      </c>
      <c r="I18" s="63"/>
    </row>
    <row r="19" spans="1:9" ht="30" customHeight="1">
      <c r="A19" s="63" t="s">
        <v>122</v>
      </c>
      <c r="B19" s="63"/>
      <c r="C19" s="149">
        <f>C3+C18+C16</f>
        <v>0</v>
      </c>
      <c r="D19" s="63" t="s">
        <v>128</v>
      </c>
      <c r="F19" s="63" t="s">
        <v>148</v>
      </c>
      <c r="G19" s="63"/>
      <c r="H19" s="149">
        <f>C3*0.5+H16+H18</f>
        <v>0</v>
      </c>
      <c r="I19" s="63" t="s">
        <v>145</v>
      </c>
    </row>
    <row r="20" spans="1:9" ht="30" customHeight="1">
      <c r="A20" s="147" t="s">
        <v>29</v>
      </c>
      <c r="B20" s="147"/>
      <c r="C20" s="149">
        <f>IF(C14&gt;C19,C14,C19)</f>
        <v>0</v>
      </c>
      <c r="D20" s="63" t="s">
        <v>129</v>
      </c>
      <c r="F20" s="147" t="s">
        <v>149</v>
      </c>
      <c r="G20" s="147"/>
      <c r="H20" s="149">
        <f>IF(H14&gt;H19,H14,H19)</f>
        <v>0</v>
      </c>
      <c r="I20" s="63" t="s">
        <v>146</v>
      </c>
    </row>
    <row r="21" spans="1:9" ht="30" customHeight="1">
      <c r="A21" s="63" t="s">
        <v>124</v>
      </c>
      <c r="B21" s="63"/>
      <c r="C21" s="149" t="s">
        <v>123</v>
      </c>
      <c r="D21" s="63" t="s">
        <v>38</v>
      </c>
      <c r="F21" s="63" t="s">
        <v>150</v>
      </c>
      <c r="G21" s="63"/>
      <c r="H21" s="149" t="s">
        <v>158</v>
      </c>
      <c r="I21" s="63" t="s">
        <v>147</v>
      </c>
    </row>
    <row r="22" spans="1:9" ht="30" customHeight="1">
      <c r="A22" s="63"/>
      <c r="B22" s="63"/>
      <c r="C22" s="149">
        <f>IF(C20&gt;50000,50000,C20)</f>
        <v>0</v>
      </c>
      <c r="D22" s="63"/>
      <c r="F22" s="63"/>
      <c r="G22" s="63"/>
      <c r="H22" s="149">
        <f>IF(H20&gt;25000,25000,H20)</f>
        <v>0</v>
      </c>
      <c r="I22" s="63"/>
    </row>
    <row r="23" spans="1:9" ht="23.25" customHeight="1">
      <c r="C23" s="150"/>
    </row>
    <row r="24" spans="1:9" ht="23.25" customHeight="1">
      <c r="C24" s="150"/>
    </row>
    <row r="25" spans="1:9" ht="23.25" customHeight="1">
      <c r="C25" s="150"/>
    </row>
    <row r="26" spans="1:9" ht="23.25" customHeight="1">
      <c r="C26" s="150"/>
    </row>
    <row r="27" spans="1:9" ht="23.25" customHeight="1">
      <c r="C27" s="150"/>
    </row>
    <row r="28" spans="1:9" ht="23.25" customHeight="1">
      <c r="C28" s="150"/>
    </row>
    <row r="29" spans="1:9" ht="23.25" customHeight="1">
      <c r="C29" s="150"/>
    </row>
    <row r="30" spans="1:9" ht="23.25" customHeight="1">
      <c r="C30" s="150"/>
    </row>
    <row r="31" spans="1:9" ht="23.25" customHeight="1">
      <c r="C31" s="150"/>
    </row>
    <row r="32" spans="1:9" ht="23.25" customHeight="1">
      <c r="C32" s="150"/>
    </row>
    <row r="33" spans="3:3" ht="23.25" customHeight="1">
      <c r="C33" s="150"/>
    </row>
    <row r="34" spans="3:3" ht="23.25" customHeight="1">
      <c r="C34" s="150"/>
    </row>
    <row r="35" spans="3:3" ht="23.25" customHeight="1">
      <c r="C35" s="150"/>
    </row>
    <row r="36" spans="3:3" ht="23.25" customHeight="1">
      <c r="C36" s="150"/>
    </row>
    <row r="37" spans="3:3" ht="23.25" customHeight="1">
      <c r="C37" s="150"/>
    </row>
    <row r="38" spans="3:3" ht="23.25" customHeight="1">
      <c r="C38" s="150"/>
    </row>
    <row r="39" spans="3:3" ht="23.25" customHeight="1">
      <c r="C39" s="150"/>
    </row>
    <row r="40" spans="3:3" ht="23.25" customHeight="1">
      <c r="C40" s="150"/>
    </row>
    <row r="41" spans="3:3" ht="23.25" customHeight="1">
      <c r="C41" s="150"/>
    </row>
    <row r="42" spans="3:3" ht="23.25" customHeight="1">
      <c r="C42" s="150"/>
    </row>
    <row r="43" spans="3:3" ht="23.25" customHeight="1">
      <c r="C43" s="150"/>
    </row>
    <row r="44" spans="3:3" ht="23.25" customHeight="1">
      <c r="C44" s="150"/>
    </row>
    <row r="45" spans="3:3" ht="23.25" customHeight="1">
      <c r="C45" s="150"/>
    </row>
    <row r="46" spans="3:3" ht="23.25" customHeight="1">
      <c r="C46" s="150"/>
    </row>
    <row r="47" spans="3:3" ht="23.25" customHeight="1">
      <c r="C47" s="150"/>
    </row>
    <row r="48" spans="3:3" ht="23.25" customHeight="1">
      <c r="C48" s="150"/>
    </row>
    <row r="49" spans="3:3" ht="23.25" customHeight="1">
      <c r="C49" s="150"/>
    </row>
    <row r="50" spans="3:3" ht="23.25" customHeight="1">
      <c r="C50" s="150"/>
    </row>
    <row r="51" spans="3:3" ht="23.25" customHeight="1">
      <c r="C51" s="150"/>
    </row>
    <row r="52" spans="3:3" ht="23.25" customHeight="1">
      <c r="C52" s="150"/>
    </row>
    <row r="53" spans="3:3" ht="23.25" customHeight="1">
      <c r="C53" s="150"/>
    </row>
    <row r="54" spans="3:3" ht="23.25" customHeight="1">
      <c r="C54" s="150"/>
    </row>
    <row r="55" spans="3:3" ht="23.25" customHeight="1">
      <c r="C55" s="150"/>
    </row>
    <row r="56" spans="3:3" ht="23.25" customHeight="1">
      <c r="C56" s="150"/>
    </row>
    <row r="57" spans="3:3" ht="23.25" customHeight="1">
      <c r="C57" s="150"/>
    </row>
    <row r="58" spans="3:3" ht="23.25" customHeight="1">
      <c r="C58" s="150"/>
    </row>
    <row r="59" spans="3:3" ht="23.25" customHeight="1">
      <c r="C59" s="150"/>
    </row>
    <row r="60" spans="3:3" ht="23.25" customHeight="1">
      <c r="C60" s="150"/>
    </row>
    <row r="61" spans="3:3" ht="23.25" customHeight="1">
      <c r="C61" s="150"/>
    </row>
    <row r="62" spans="3:3" ht="23.25" customHeight="1">
      <c r="C62" s="150"/>
    </row>
    <row r="63" spans="3:3" ht="23.25" customHeight="1">
      <c r="C63" s="150"/>
    </row>
    <row r="64" spans="3:3" ht="23.25" customHeight="1">
      <c r="C64" s="150"/>
    </row>
    <row r="65" spans="3:3" ht="23.25" customHeight="1">
      <c r="C65" s="150"/>
    </row>
    <row r="66" spans="3:3" ht="23.25" customHeight="1">
      <c r="C66" s="150"/>
    </row>
    <row r="67" spans="3:3" ht="23.25" customHeight="1">
      <c r="C67" s="150"/>
    </row>
    <row r="68" spans="3:3" ht="23.25" customHeight="1">
      <c r="C68" s="150"/>
    </row>
    <row r="69" spans="3:3" ht="23.25" customHeight="1">
      <c r="C69" s="150"/>
    </row>
    <row r="70" spans="3:3" ht="23.25" customHeight="1">
      <c r="C70" s="150"/>
    </row>
    <row r="71" spans="3:3" ht="23.25" customHeight="1">
      <c r="C71" s="150"/>
    </row>
    <row r="72" spans="3:3" ht="23.25" customHeight="1">
      <c r="C72" s="150"/>
    </row>
    <row r="73" spans="3:3" ht="23.25" customHeight="1">
      <c r="C73" s="150"/>
    </row>
    <row r="74" spans="3:3" ht="23.25" customHeight="1">
      <c r="C74" s="150"/>
    </row>
    <row r="75" spans="3:3" ht="23.25" customHeight="1">
      <c r="C75" s="150"/>
    </row>
    <row r="76" spans="3:3" ht="23.25" customHeight="1">
      <c r="C76" s="150"/>
    </row>
    <row r="77" spans="3:3" ht="23.25" customHeight="1">
      <c r="C77" s="150"/>
    </row>
    <row r="78" spans="3:3" ht="23.25" customHeight="1">
      <c r="C78" s="150"/>
    </row>
    <row r="79" spans="3:3" ht="23.25" customHeight="1">
      <c r="C79" s="150"/>
    </row>
    <row r="80" spans="3:3" ht="23.25" customHeight="1">
      <c r="C80" s="150"/>
    </row>
    <row r="81" spans="3:3" ht="23.25" customHeight="1">
      <c r="C81" s="150"/>
    </row>
    <row r="82" spans="3:3" ht="23.25" customHeight="1">
      <c r="C82" s="150"/>
    </row>
    <row r="83" spans="3:3" ht="23.25" customHeight="1">
      <c r="C83" s="150"/>
    </row>
    <row r="84" spans="3:3" ht="23.25" customHeight="1">
      <c r="C84" s="150"/>
    </row>
    <row r="85" spans="3:3" ht="23.25" customHeight="1">
      <c r="C85" s="150"/>
    </row>
    <row r="86" spans="3:3" ht="23.25" customHeight="1">
      <c r="C86" s="150"/>
    </row>
    <row r="87" spans="3:3" ht="23.25" customHeight="1">
      <c r="C87" s="150"/>
    </row>
    <row r="88" spans="3:3" ht="23.25" customHeight="1">
      <c r="C88" s="150"/>
    </row>
    <row r="89" spans="3:3" ht="23.25" customHeight="1">
      <c r="C89" s="150"/>
    </row>
    <row r="90" spans="3:3" ht="23.25" customHeight="1">
      <c r="C90" s="150"/>
    </row>
    <row r="91" spans="3:3" ht="23.25" customHeight="1">
      <c r="C91" s="150"/>
    </row>
    <row r="92" spans="3:3" ht="23.25" customHeight="1">
      <c r="C92" s="150"/>
    </row>
    <row r="93" spans="3:3" ht="23.25" customHeight="1">
      <c r="C93" s="150"/>
    </row>
    <row r="94" spans="3:3" ht="23.25" customHeight="1">
      <c r="C94" s="150"/>
    </row>
    <row r="95" spans="3:3" ht="23.25" customHeight="1">
      <c r="C95" s="150"/>
    </row>
    <row r="96" spans="3:3" ht="23.25" customHeight="1">
      <c r="C96" s="150"/>
    </row>
    <row r="97" spans="3:3" ht="23.25" customHeight="1">
      <c r="C97" s="150"/>
    </row>
    <row r="98" spans="3:3" ht="23.25" customHeight="1">
      <c r="C98" s="150"/>
    </row>
    <row r="99" spans="3:3" ht="23.25" customHeight="1">
      <c r="C99" s="150"/>
    </row>
    <row r="100" spans="3:3" ht="23.25" customHeight="1">
      <c r="C100" s="150"/>
    </row>
    <row r="101" spans="3:3" ht="23.25" customHeight="1">
      <c r="C101" s="150"/>
    </row>
    <row r="102" spans="3:3" ht="23.25" customHeight="1">
      <c r="C102" s="150"/>
    </row>
    <row r="103" spans="3:3" ht="23.25" customHeight="1">
      <c r="C103" s="150"/>
    </row>
    <row r="104" spans="3:3" ht="23.25" customHeight="1">
      <c r="C104" s="150"/>
    </row>
    <row r="105" spans="3:3" ht="23.25" customHeight="1">
      <c r="C105" s="150"/>
    </row>
    <row r="106" spans="3:3" ht="23.25" customHeight="1">
      <c r="C106" s="150"/>
    </row>
    <row r="107" spans="3:3" ht="23.25" customHeight="1">
      <c r="C107" s="150"/>
    </row>
    <row r="108" spans="3:3" ht="23.25" customHeight="1">
      <c r="C108" s="150"/>
    </row>
    <row r="109" spans="3:3" ht="23.25" customHeight="1">
      <c r="C109" s="150"/>
    </row>
    <row r="110" spans="3:3" ht="23.25" customHeight="1">
      <c r="C110" s="150"/>
    </row>
    <row r="111" spans="3:3" ht="23.25" customHeight="1">
      <c r="C111" s="150"/>
    </row>
    <row r="112" spans="3:3" ht="23.25" customHeight="1">
      <c r="C112" s="150"/>
    </row>
    <row r="113" spans="3:3" ht="23.25" customHeight="1">
      <c r="C113" s="150"/>
    </row>
    <row r="114" spans="3:3" ht="23.25" customHeight="1">
      <c r="C114" s="150"/>
    </row>
    <row r="115" spans="3:3" ht="23.25" customHeight="1">
      <c r="C115" s="150"/>
    </row>
    <row r="116" spans="3:3" ht="23.25" customHeight="1">
      <c r="C116" s="150"/>
    </row>
    <row r="117" spans="3:3" ht="23.25" customHeight="1">
      <c r="C117" s="150"/>
    </row>
    <row r="118" spans="3:3" ht="23.25" customHeight="1">
      <c r="C118" s="150"/>
    </row>
    <row r="119" spans="3:3" ht="23.25" customHeight="1">
      <c r="C119" s="150"/>
    </row>
    <row r="120" spans="3:3" ht="23.25" customHeight="1">
      <c r="C120" s="150"/>
    </row>
    <row r="121" spans="3:3" ht="23.25" customHeight="1">
      <c r="C121" s="150"/>
    </row>
    <row r="122" spans="3:3" ht="23.25" customHeight="1">
      <c r="C122" s="150"/>
    </row>
    <row r="123" spans="3:3" ht="23.25" customHeight="1">
      <c r="C123" s="150"/>
    </row>
    <row r="124" spans="3:3" ht="23.25" customHeight="1">
      <c r="C124" s="150"/>
    </row>
    <row r="125" spans="3:3" ht="23.25" customHeight="1">
      <c r="C125" s="150"/>
    </row>
    <row r="126" spans="3:3" ht="23.25" customHeight="1">
      <c r="C126" s="150"/>
    </row>
    <row r="127" spans="3:3" ht="23.25" customHeight="1">
      <c r="C127" s="150"/>
    </row>
    <row r="128" spans="3:3" ht="23.25" customHeight="1">
      <c r="C128" s="150"/>
    </row>
    <row r="129" spans="3:3" ht="23.25" customHeight="1">
      <c r="C129" s="150"/>
    </row>
    <row r="130" spans="3:3" ht="23.25" customHeight="1">
      <c r="C130" s="150"/>
    </row>
    <row r="131" spans="3:3" ht="23.25" customHeight="1">
      <c r="C131" s="150"/>
    </row>
    <row r="132" spans="3:3" ht="23.25" customHeight="1">
      <c r="C132" s="150"/>
    </row>
    <row r="133" spans="3:3" ht="23.25" customHeight="1">
      <c r="C133" s="150"/>
    </row>
    <row r="134" spans="3:3" ht="23.25" customHeight="1">
      <c r="C134" s="150"/>
    </row>
    <row r="135" spans="3:3" ht="23.25" customHeight="1">
      <c r="C135" s="150"/>
    </row>
    <row r="136" spans="3:3" ht="23.25" customHeight="1">
      <c r="C136" s="150"/>
    </row>
    <row r="137" spans="3:3" ht="23.25" customHeight="1">
      <c r="C137" s="150"/>
    </row>
    <row r="138" spans="3:3" ht="23.25" customHeight="1">
      <c r="C138" s="150"/>
    </row>
    <row r="139" spans="3:3" ht="23.25" customHeight="1">
      <c r="C139" s="150"/>
    </row>
    <row r="140" spans="3:3" ht="23.25" customHeight="1">
      <c r="C140" s="150"/>
    </row>
    <row r="141" spans="3:3" ht="23.25" customHeight="1">
      <c r="C141" s="150"/>
    </row>
    <row r="142" spans="3:3" ht="23.25" customHeight="1">
      <c r="C142" s="150"/>
    </row>
    <row r="143" spans="3:3" ht="23.25" customHeight="1">
      <c r="C143" s="150"/>
    </row>
    <row r="144" spans="3:3" ht="23.25" customHeight="1">
      <c r="C144" s="150"/>
    </row>
    <row r="145" spans="3:3" ht="23.25" customHeight="1">
      <c r="C145" s="150"/>
    </row>
    <row r="146" spans="3:3" ht="23.25" customHeight="1">
      <c r="C146" s="150"/>
    </row>
    <row r="147" spans="3:3" ht="23.25" customHeight="1">
      <c r="C147" s="150"/>
    </row>
    <row r="148" spans="3:3" ht="23.25" customHeight="1">
      <c r="C148" s="150"/>
    </row>
    <row r="149" spans="3:3" ht="23.25" customHeight="1">
      <c r="C149" s="150"/>
    </row>
    <row r="150" spans="3:3" ht="23.25" customHeight="1">
      <c r="C150" s="150"/>
    </row>
    <row r="151" spans="3:3" ht="23.25" customHeight="1">
      <c r="C151" s="150"/>
    </row>
    <row r="152" spans="3:3" ht="23.25" customHeight="1">
      <c r="C152" s="150"/>
    </row>
    <row r="153" spans="3:3" ht="23.25" customHeight="1">
      <c r="C153" s="150"/>
    </row>
    <row r="154" spans="3:3" ht="23.25" customHeight="1">
      <c r="C154" s="150"/>
    </row>
    <row r="155" spans="3:3" ht="23.25" customHeight="1">
      <c r="C155" s="150"/>
    </row>
    <row r="156" spans="3:3" ht="23.25" customHeight="1">
      <c r="C156" s="150"/>
    </row>
    <row r="157" spans="3:3" ht="23.25" customHeight="1">
      <c r="C157" s="150"/>
    </row>
    <row r="158" spans="3:3" ht="23.25" customHeight="1">
      <c r="C158" s="150"/>
    </row>
    <row r="159" spans="3:3" ht="23.25" customHeight="1">
      <c r="C159" s="150"/>
    </row>
    <row r="160" spans="3:3" ht="23.25" customHeight="1">
      <c r="C160" s="150"/>
    </row>
    <row r="161" spans="3:3" ht="23.25" customHeight="1">
      <c r="C161" s="150"/>
    </row>
    <row r="162" spans="3:3" ht="23.25" customHeight="1">
      <c r="C162" s="150"/>
    </row>
    <row r="163" spans="3:3" ht="23.25" customHeight="1">
      <c r="C163" s="150"/>
    </row>
    <row r="164" spans="3:3" ht="23.25" customHeight="1">
      <c r="C164" s="150"/>
    </row>
    <row r="165" spans="3:3" ht="23.25" customHeight="1">
      <c r="C165" s="150"/>
    </row>
    <row r="166" spans="3:3" ht="23.25" customHeight="1">
      <c r="C166" s="150"/>
    </row>
    <row r="167" spans="3:3" ht="23.25" customHeight="1">
      <c r="C167" s="150"/>
    </row>
    <row r="168" spans="3:3" ht="23.25" customHeight="1">
      <c r="C168" s="150"/>
    </row>
    <row r="169" spans="3:3" ht="23.25" customHeight="1">
      <c r="C169" s="150"/>
    </row>
    <row r="170" spans="3:3" ht="23.25" customHeight="1">
      <c r="C170" s="150"/>
    </row>
    <row r="171" spans="3:3" ht="23.25" customHeight="1">
      <c r="C171" s="150"/>
    </row>
    <row r="172" spans="3:3" ht="23.25" customHeight="1">
      <c r="C172" s="150"/>
    </row>
    <row r="173" spans="3:3" ht="23.25" customHeight="1">
      <c r="C173" s="150"/>
    </row>
    <row r="174" spans="3:3" ht="23.25" customHeight="1">
      <c r="C174" s="150"/>
    </row>
    <row r="175" spans="3:3" ht="23.25" customHeight="1">
      <c r="C175" s="150"/>
    </row>
    <row r="176" spans="3:3" ht="23.25" customHeight="1">
      <c r="C176" s="150"/>
    </row>
    <row r="177" spans="3:3" ht="23.25" customHeight="1">
      <c r="C177" s="150"/>
    </row>
    <row r="178" spans="3:3" ht="23.25" customHeight="1">
      <c r="C178" s="150"/>
    </row>
    <row r="179" spans="3:3" ht="23.25" customHeight="1">
      <c r="C179" s="150"/>
    </row>
    <row r="180" spans="3:3" ht="23.25" customHeight="1">
      <c r="C180" s="150"/>
    </row>
    <row r="181" spans="3:3" ht="23.25" customHeight="1">
      <c r="C181" s="150"/>
    </row>
    <row r="182" spans="3:3" ht="23.25" customHeight="1">
      <c r="C182" s="150"/>
    </row>
    <row r="183" spans="3:3" ht="23.25" customHeight="1">
      <c r="C183" s="150"/>
    </row>
    <row r="184" spans="3:3" ht="23.25" customHeight="1">
      <c r="C184" s="150"/>
    </row>
    <row r="185" spans="3:3" ht="23.25" customHeight="1">
      <c r="C185" s="150"/>
    </row>
    <row r="186" spans="3:3" ht="23.25" customHeight="1">
      <c r="C186" s="150"/>
    </row>
    <row r="187" spans="3:3" ht="23.25" customHeight="1">
      <c r="C187" s="150"/>
    </row>
    <row r="188" spans="3:3" ht="23.25" customHeight="1">
      <c r="C188" s="150"/>
    </row>
    <row r="189" spans="3:3" ht="23.25" customHeight="1">
      <c r="C189" s="150"/>
    </row>
    <row r="190" spans="3:3" ht="23.25" customHeight="1">
      <c r="C190" s="150"/>
    </row>
    <row r="191" spans="3:3" ht="23.25" customHeight="1">
      <c r="C191" s="150"/>
    </row>
    <row r="192" spans="3:3" ht="23.25" customHeight="1">
      <c r="C192" s="150"/>
    </row>
    <row r="193" spans="3:3" ht="23.25" customHeight="1">
      <c r="C193" s="150"/>
    </row>
    <row r="194" spans="3:3" ht="23.25" customHeight="1">
      <c r="C194" s="150"/>
    </row>
    <row r="195" spans="3:3" ht="23.25" customHeight="1">
      <c r="C195" s="150"/>
    </row>
    <row r="196" spans="3:3" ht="23.25" customHeight="1">
      <c r="C196" s="150"/>
    </row>
    <row r="197" spans="3:3" ht="23.25" customHeight="1">
      <c r="C197" s="150"/>
    </row>
    <row r="198" spans="3:3" ht="23.25" customHeight="1">
      <c r="C198" s="150"/>
    </row>
    <row r="199" spans="3:3" ht="23.25" customHeight="1">
      <c r="C199" s="150"/>
    </row>
    <row r="200" spans="3:3" ht="23.25" customHeight="1">
      <c r="C200" s="150"/>
    </row>
    <row r="201" spans="3:3" ht="23.25" customHeight="1">
      <c r="C201" s="150"/>
    </row>
    <row r="202" spans="3:3" ht="23.25" customHeight="1">
      <c r="C202" s="150"/>
    </row>
    <row r="203" spans="3:3" ht="23.25" customHeight="1">
      <c r="C203" s="150"/>
    </row>
    <row r="204" spans="3:3" ht="23.25" customHeight="1">
      <c r="C204" s="150"/>
    </row>
    <row r="205" spans="3:3" ht="23.25" customHeight="1"/>
    <row r="206" spans="3:3" ht="23.25" customHeight="1"/>
    <row r="207" spans="3:3" ht="23.25" customHeight="1"/>
    <row r="208" spans="3:3" ht="23.25" customHeight="1"/>
    <row r="209" ht="23.25" customHeight="1"/>
    <row r="210" ht="23.25" customHeight="1"/>
  </sheetData>
  <sheetProtection algorithmName="SHA-512" hashValue="t3iXOiFLVPIMNA8Q9h6dZ3V2dLD8xY3rOIMZ/HKm/zVg7p382RJfdWfnA06js/LSLr0KhcHKw5YdutfnOBSWwg==" saltValue="ged9RHfWcNhBVTJeClN0Dw==" spinCount="100000" sheet="1" objects="1" scenarios="1"/>
  <mergeCells count="35">
    <mergeCell ref="A1:D1"/>
    <mergeCell ref="A2:B2"/>
    <mergeCell ref="A3:B3"/>
    <mergeCell ref="A4:B4"/>
    <mergeCell ref="A7:B7"/>
    <mergeCell ref="A8:B8"/>
    <mergeCell ref="A9:D9"/>
    <mergeCell ref="F9:I9"/>
    <mergeCell ref="A14:B14"/>
    <mergeCell ref="F14:G14"/>
    <mergeCell ref="A19:B19"/>
    <mergeCell ref="F19:G19"/>
    <mergeCell ref="A20:B20"/>
    <mergeCell ref="F20:G20"/>
    <mergeCell ref="A5:A6"/>
    <mergeCell ref="A10:A13"/>
    <mergeCell ref="B10:B11"/>
    <mergeCell ref="D10:D13"/>
    <mergeCell ref="F10:F13"/>
    <mergeCell ref="G10:G11"/>
    <mergeCell ref="I10:I13"/>
    <mergeCell ref="B12:B13"/>
    <mergeCell ref="G12:G13"/>
    <mergeCell ref="A15:A18"/>
    <mergeCell ref="B15:B16"/>
    <mergeCell ref="D15:D18"/>
    <mergeCell ref="F15:F18"/>
    <mergeCell ref="G15:G16"/>
    <mergeCell ref="I15:I18"/>
    <mergeCell ref="B17:B18"/>
    <mergeCell ref="G17:G18"/>
    <mergeCell ref="A21:B22"/>
    <mergeCell ref="D21:D22"/>
    <mergeCell ref="F21:G22"/>
    <mergeCell ref="I21:I22"/>
  </mergeCells>
  <phoneticPr fontId="1"/>
  <pageMargins left="0.7" right="0.7" top="0.75" bottom="0.75" header="0.3" footer="0.3"/>
  <pageSetup paperSize="9" scale="80" fitToWidth="1" fitToHeight="1" orientation="landscape" usePrinterDefaults="1" r:id="rId1"/>
</worksheet>
</file>

<file path=xl/worksheets/sheet5.xml><?xml version="1.0" encoding="utf-8"?>
<worksheet xmlns:r="http://schemas.openxmlformats.org/officeDocument/2006/relationships" xmlns:mc="http://schemas.openxmlformats.org/markup-compatibility/2006" xmlns="http://schemas.openxmlformats.org/spreadsheetml/2006/main">
  <sheetPr>
    <pageSetUpPr fitToPage="1"/>
  </sheetPr>
  <dimension ref="A1:K205"/>
  <sheetViews>
    <sheetView workbookViewId="0">
      <selection activeCell="G5" sqref="G5"/>
    </sheetView>
  </sheetViews>
  <sheetFormatPr defaultRowHeight="13.5"/>
  <cols>
    <col min="1" max="1" width="2.5" style="1" customWidth="1"/>
    <col min="2" max="2" width="29.375" style="1" bestFit="1" customWidth="1"/>
    <col min="3" max="3" width="20.5" style="1" bestFit="1" customWidth="1"/>
    <col min="4" max="4" width="21.75" style="1" customWidth="1"/>
    <col min="5" max="5" width="7.5" style="1" bestFit="1" customWidth="1"/>
    <col min="6" max="6" width="5.75" style="1" customWidth="1"/>
    <col min="7" max="7" width="29.375" style="1" bestFit="1" customWidth="1"/>
    <col min="8" max="8" width="20.5" style="1" customWidth="1"/>
    <col min="9" max="9" width="22.75" style="1" bestFit="1" customWidth="1"/>
    <col min="10" max="10" width="9" style="1" customWidth="1"/>
    <col min="11" max="11" width="3.375" style="1" customWidth="1"/>
    <col min="12" max="16384" width="9" style="1" customWidth="1"/>
  </cols>
  <sheetData>
    <row r="1" spans="1:11">
      <c r="A1" s="61"/>
      <c r="B1" s="154"/>
      <c r="C1" s="154"/>
      <c r="D1" s="154"/>
      <c r="E1" s="154"/>
      <c r="F1" s="154"/>
      <c r="G1" s="154"/>
      <c r="H1" s="154"/>
      <c r="I1" s="154"/>
      <c r="J1" s="154"/>
      <c r="K1" s="158"/>
    </row>
    <row r="2" spans="1:11" ht="30" customHeight="1">
      <c r="A2" s="152"/>
      <c r="B2" s="58" t="s">
        <v>111</v>
      </c>
      <c r="C2" s="58"/>
      <c r="D2" s="58"/>
      <c r="E2" s="58"/>
      <c r="F2" s="78"/>
      <c r="G2" s="78"/>
      <c r="H2" s="78"/>
      <c r="I2" s="78"/>
      <c r="J2" s="78"/>
      <c r="K2" s="121"/>
    </row>
    <row r="3" spans="1:11" ht="30" customHeight="1">
      <c r="A3" s="152"/>
      <c r="B3" s="63" t="s">
        <v>114</v>
      </c>
      <c r="C3" s="63"/>
      <c r="D3" s="63" t="s">
        <v>118</v>
      </c>
      <c r="E3" s="148"/>
      <c r="F3" s="78"/>
      <c r="G3" s="78"/>
      <c r="H3" s="78"/>
      <c r="I3" s="78"/>
      <c r="J3" s="78"/>
      <c r="K3" s="121"/>
    </row>
    <row r="4" spans="1:11" ht="30" customHeight="1">
      <c r="A4" s="152"/>
      <c r="B4" s="63" t="s">
        <v>79</v>
      </c>
      <c r="C4" s="63"/>
      <c r="D4" s="155" t="s">
        <v>18</v>
      </c>
      <c r="E4" s="63" t="s">
        <v>130</v>
      </c>
      <c r="F4" s="78"/>
      <c r="G4" s="78"/>
      <c r="H4" s="78"/>
      <c r="I4" s="78"/>
      <c r="J4" s="78"/>
      <c r="K4" s="121"/>
    </row>
    <row r="5" spans="1:11" ht="30" customHeight="1">
      <c r="A5" s="152"/>
      <c r="B5" s="145" t="s">
        <v>113</v>
      </c>
      <c r="C5" s="148" t="s">
        <v>112</v>
      </c>
      <c r="D5" s="155" t="s">
        <v>18</v>
      </c>
      <c r="E5" s="63" t="s">
        <v>49</v>
      </c>
      <c r="F5" s="78"/>
      <c r="G5" s="78"/>
      <c r="H5" s="78"/>
      <c r="I5" s="78"/>
      <c r="J5" s="78"/>
      <c r="K5" s="121"/>
    </row>
    <row r="6" spans="1:11" ht="30" customHeight="1">
      <c r="A6" s="152"/>
      <c r="B6" s="145"/>
      <c r="C6" s="148" t="s">
        <v>117</v>
      </c>
      <c r="D6" s="155" t="s">
        <v>18</v>
      </c>
      <c r="E6" s="63" t="s">
        <v>131</v>
      </c>
      <c r="F6" s="78"/>
      <c r="G6" s="78"/>
      <c r="H6" s="78"/>
      <c r="I6" s="78"/>
      <c r="J6" s="78"/>
      <c r="K6" s="121"/>
    </row>
    <row r="7" spans="1:11" ht="30" customHeight="1">
      <c r="A7" s="152"/>
      <c r="B7" s="63" t="s">
        <v>64</v>
      </c>
      <c r="C7" s="63"/>
      <c r="D7" s="155" t="s">
        <v>18</v>
      </c>
      <c r="E7" s="63" t="s">
        <v>132</v>
      </c>
      <c r="F7" s="78"/>
      <c r="G7" s="78"/>
      <c r="H7" s="78"/>
      <c r="I7" s="78"/>
      <c r="J7" s="78"/>
      <c r="K7" s="121"/>
    </row>
    <row r="8" spans="1:11" ht="30" customHeight="1">
      <c r="A8" s="152"/>
      <c r="B8" s="63" t="s">
        <v>134</v>
      </c>
      <c r="C8" s="63"/>
      <c r="D8" s="155" t="s">
        <v>18</v>
      </c>
      <c r="E8" s="63" t="s">
        <v>100</v>
      </c>
      <c r="F8" s="78"/>
      <c r="G8" s="78"/>
      <c r="H8" s="78"/>
      <c r="I8" s="78"/>
      <c r="J8" s="78"/>
      <c r="K8" s="121"/>
    </row>
    <row r="9" spans="1:11" ht="30" customHeight="1">
      <c r="A9" s="152"/>
      <c r="B9" s="63" t="s">
        <v>135</v>
      </c>
      <c r="C9" s="63"/>
      <c r="D9" s="155" t="s">
        <v>18</v>
      </c>
      <c r="E9" s="63" t="s">
        <v>85</v>
      </c>
      <c r="F9" s="78"/>
      <c r="G9" s="78"/>
      <c r="H9" s="78"/>
      <c r="I9" s="78"/>
      <c r="J9" s="78"/>
      <c r="K9" s="121"/>
    </row>
    <row r="10" spans="1:11" ht="30" customHeight="1">
      <c r="A10" s="152"/>
      <c r="B10" s="146" t="s">
        <v>120</v>
      </c>
      <c r="C10" s="146"/>
      <c r="D10" s="146"/>
      <c r="E10" s="146"/>
      <c r="F10" s="78"/>
      <c r="G10" s="157" t="s">
        <v>125</v>
      </c>
      <c r="H10" s="157"/>
      <c r="I10" s="157"/>
      <c r="J10" s="157"/>
      <c r="K10" s="121"/>
    </row>
    <row r="11" spans="1:11" ht="30" customHeight="1">
      <c r="A11" s="152"/>
      <c r="B11" s="147" t="s">
        <v>152</v>
      </c>
      <c r="C11" s="147" t="s">
        <v>121</v>
      </c>
      <c r="D11" s="148" t="s">
        <v>137</v>
      </c>
      <c r="E11" s="63" t="s">
        <v>17</v>
      </c>
      <c r="F11" s="78"/>
      <c r="G11" s="147" t="s">
        <v>152</v>
      </c>
      <c r="H11" s="147" t="s">
        <v>136</v>
      </c>
      <c r="I11" s="148" t="s">
        <v>137</v>
      </c>
      <c r="J11" s="63" t="s">
        <v>142</v>
      </c>
      <c r="K11" s="121"/>
    </row>
    <row r="12" spans="1:11" ht="30" customHeight="1">
      <c r="A12" s="152"/>
      <c r="B12" s="63"/>
      <c r="C12" s="63"/>
      <c r="D12" s="155" t="s">
        <v>18</v>
      </c>
      <c r="E12" s="63"/>
      <c r="F12" s="78"/>
      <c r="G12" s="63"/>
      <c r="H12" s="63"/>
      <c r="I12" s="155" t="s">
        <v>18</v>
      </c>
      <c r="J12" s="63"/>
      <c r="K12" s="121"/>
    </row>
    <row r="13" spans="1:11" ht="30" customHeight="1">
      <c r="A13" s="152"/>
      <c r="B13" s="63"/>
      <c r="C13" s="147" t="s">
        <v>101</v>
      </c>
      <c r="D13" s="149" t="s">
        <v>103</v>
      </c>
      <c r="E13" s="63"/>
      <c r="F13" s="78"/>
      <c r="G13" s="63"/>
      <c r="H13" s="147" t="s">
        <v>9</v>
      </c>
      <c r="I13" s="149" t="s">
        <v>138</v>
      </c>
      <c r="J13" s="63"/>
      <c r="K13" s="121"/>
    </row>
    <row r="14" spans="1:11" ht="30" customHeight="1">
      <c r="A14" s="152"/>
      <c r="B14" s="63"/>
      <c r="C14" s="63"/>
      <c r="D14" s="155" t="s">
        <v>18</v>
      </c>
      <c r="E14" s="63"/>
      <c r="F14" s="78"/>
      <c r="G14" s="63"/>
      <c r="H14" s="63"/>
      <c r="I14" s="155" t="s">
        <v>18</v>
      </c>
      <c r="J14" s="63"/>
      <c r="K14" s="121"/>
    </row>
    <row r="15" spans="1:11" ht="30" customHeight="1">
      <c r="A15" s="152"/>
      <c r="B15" s="63" t="s">
        <v>133</v>
      </c>
      <c r="C15" s="63"/>
      <c r="D15" s="155" t="s">
        <v>18</v>
      </c>
      <c r="E15" s="63" t="s">
        <v>126</v>
      </c>
      <c r="F15" s="78"/>
      <c r="G15" s="63" t="s">
        <v>24</v>
      </c>
      <c r="H15" s="63"/>
      <c r="I15" s="155" t="s">
        <v>18</v>
      </c>
      <c r="J15" s="63" t="s">
        <v>143</v>
      </c>
      <c r="K15" s="121"/>
    </row>
    <row r="16" spans="1:11" ht="30" customHeight="1">
      <c r="A16" s="152"/>
      <c r="B16" s="147" t="s">
        <v>153</v>
      </c>
      <c r="C16" s="147" t="s">
        <v>121</v>
      </c>
      <c r="D16" s="148" t="s">
        <v>140</v>
      </c>
      <c r="E16" s="63" t="s">
        <v>127</v>
      </c>
      <c r="F16" s="78"/>
      <c r="G16" s="147" t="s">
        <v>153</v>
      </c>
      <c r="H16" s="147" t="s">
        <v>136</v>
      </c>
      <c r="I16" s="148" t="s">
        <v>140</v>
      </c>
      <c r="J16" s="63" t="s">
        <v>144</v>
      </c>
      <c r="K16" s="121"/>
    </row>
    <row r="17" spans="1:11" ht="30" customHeight="1">
      <c r="A17" s="152"/>
      <c r="B17" s="63"/>
      <c r="C17" s="63"/>
      <c r="D17" s="155" t="s">
        <v>18</v>
      </c>
      <c r="E17" s="63"/>
      <c r="F17" s="78"/>
      <c r="G17" s="63"/>
      <c r="H17" s="63"/>
      <c r="I17" s="155" t="s">
        <v>18</v>
      </c>
      <c r="J17" s="63"/>
      <c r="K17" s="121"/>
    </row>
    <row r="18" spans="1:11" ht="30" customHeight="1">
      <c r="A18" s="152"/>
      <c r="B18" s="63"/>
      <c r="C18" s="147" t="s">
        <v>101</v>
      </c>
      <c r="D18" s="149" t="s">
        <v>139</v>
      </c>
      <c r="E18" s="63"/>
      <c r="F18" s="78"/>
      <c r="G18" s="63"/>
      <c r="H18" s="147" t="s">
        <v>9</v>
      </c>
      <c r="I18" s="149" t="s">
        <v>141</v>
      </c>
      <c r="J18" s="63"/>
      <c r="K18" s="121"/>
    </row>
    <row r="19" spans="1:11" ht="30" customHeight="1">
      <c r="A19" s="152"/>
      <c r="B19" s="63"/>
      <c r="C19" s="63"/>
      <c r="D19" s="155" t="s">
        <v>18</v>
      </c>
      <c r="E19" s="63"/>
      <c r="F19" s="78"/>
      <c r="G19" s="63"/>
      <c r="H19" s="63"/>
      <c r="I19" s="155" t="s">
        <v>18</v>
      </c>
      <c r="J19" s="63"/>
      <c r="K19" s="121"/>
    </row>
    <row r="20" spans="1:11" ht="30" customHeight="1">
      <c r="A20" s="152"/>
      <c r="B20" s="63" t="s">
        <v>122</v>
      </c>
      <c r="C20" s="63"/>
      <c r="D20" s="155" t="s">
        <v>18</v>
      </c>
      <c r="E20" s="63" t="s">
        <v>128</v>
      </c>
      <c r="F20" s="78"/>
      <c r="G20" s="63" t="s">
        <v>148</v>
      </c>
      <c r="H20" s="63"/>
      <c r="I20" s="155" t="s">
        <v>18</v>
      </c>
      <c r="J20" s="63" t="s">
        <v>145</v>
      </c>
      <c r="K20" s="121"/>
    </row>
    <row r="21" spans="1:11" ht="30" customHeight="1">
      <c r="A21" s="152"/>
      <c r="B21" s="147" t="s">
        <v>29</v>
      </c>
      <c r="C21" s="147"/>
      <c r="D21" s="155" t="s">
        <v>18</v>
      </c>
      <c r="E21" s="63" t="s">
        <v>129</v>
      </c>
      <c r="F21" s="78"/>
      <c r="G21" s="147" t="s">
        <v>149</v>
      </c>
      <c r="H21" s="147"/>
      <c r="I21" s="155" t="s">
        <v>18</v>
      </c>
      <c r="J21" s="63" t="s">
        <v>146</v>
      </c>
      <c r="K21" s="121"/>
    </row>
    <row r="22" spans="1:11" ht="30" customHeight="1">
      <c r="A22" s="152"/>
      <c r="B22" s="63" t="s">
        <v>124</v>
      </c>
      <c r="C22" s="63"/>
      <c r="D22" s="149" t="s">
        <v>123</v>
      </c>
      <c r="E22" s="63" t="s">
        <v>38</v>
      </c>
      <c r="F22" s="78"/>
      <c r="G22" s="63" t="s">
        <v>150</v>
      </c>
      <c r="H22" s="63"/>
      <c r="I22" s="149" t="s">
        <v>151</v>
      </c>
      <c r="J22" s="63" t="s">
        <v>147</v>
      </c>
      <c r="K22" s="121"/>
    </row>
    <row r="23" spans="1:11" ht="30" customHeight="1">
      <c r="A23" s="152"/>
      <c r="B23" s="63"/>
      <c r="C23" s="63"/>
      <c r="D23" s="155" t="s">
        <v>18</v>
      </c>
      <c r="E23" s="63"/>
      <c r="F23" s="78"/>
      <c r="G23" s="63"/>
      <c r="H23" s="63"/>
      <c r="I23" s="155" t="s">
        <v>18</v>
      </c>
      <c r="J23" s="63"/>
      <c r="K23" s="121"/>
    </row>
    <row r="24" spans="1:11" ht="23.25" customHeight="1">
      <c r="A24" s="153"/>
      <c r="B24" s="79"/>
      <c r="C24" s="79"/>
      <c r="D24" s="156"/>
      <c r="E24" s="79"/>
      <c r="F24" s="79"/>
      <c r="G24" s="79"/>
      <c r="H24" s="79"/>
      <c r="I24" s="79"/>
      <c r="J24" s="79"/>
      <c r="K24" s="123"/>
    </row>
    <row r="25" spans="1:11" ht="23.25" customHeight="1">
      <c r="D25" s="150"/>
    </row>
    <row r="26" spans="1:11" ht="23.25" customHeight="1">
      <c r="D26" s="150"/>
    </row>
    <row r="27" spans="1:11" ht="23.25" customHeight="1">
      <c r="D27" s="150"/>
    </row>
    <row r="28" spans="1:11" ht="23.25" customHeight="1">
      <c r="D28" s="150"/>
    </row>
    <row r="29" spans="1:11" ht="23.25" customHeight="1">
      <c r="D29" s="150"/>
    </row>
    <row r="30" spans="1:11" ht="23.25" customHeight="1">
      <c r="D30" s="150"/>
    </row>
    <row r="31" spans="1:11" ht="23.25" customHeight="1">
      <c r="D31" s="150"/>
    </row>
    <row r="32" spans="1:11" ht="23.25" customHeight="1">
      <c r="D32" s="150"/>
    </row>
    <row r="33" spans="4:4" ht="23.25" customHeight="1">
      <c r="D33" s="150"/>
    </row>
    <row r="34" spans="4:4" ht="23.25" customHeight="1">
      <c r="D34" s="150"/>
    </row>
    <row r="35" spans="4:4" ht="23.25" customHeight="1">
      <c r="D35" s="150"/>
    </row>
    <row r="36" spans="4:4" ht="23.25" customHeight="1">
      <c r="D36" s="150"/>
    </row>
    <row r="37" spans="4:4" ht="23.25" customHeight="1">
      <c r="D37" s="150"/>
    </row>
    <row r="38" spans="4:4" ht="23.25" customHeight="1">
      <c r="D38" s="150"/>
    </row>
    <row r="39" spans="4:4" ht="23.25" customHeight="1">
      <c r="D39" s="150"/>
    </row>
    <row r="40" spans="4:4" ht="23.25" customHeight="1">
      <c r="D40" s="150"/>
    </row>
    <row r="41" spans="4:4" ht="23.25" customHeight="1">
      <c r="D41" s="150"/>
    </row>
    <row r="42" spans="4:4" ht="23.25" customHeight="1">
      <c r="D42" s="150"/>
    </row>
    <row r="43" spans="4:4" ht="23.25" customHeight="1">
      <c r="D43" s="150"/>
    </row>
    <row r="44" spans="4:4" ht="23.25" customHeight="1">
      <c r="D44" s="150"/>
    </row>
    <row r="45" spans="4:4" ht="23.25" customHeight="1">
      <c r="D45" s="150"/>
    </row>
    <row r="46" spans="4:4" ht="23.25" customHeight="1">
      <c r="D46" s="150"/>
    </row>
    <row r="47" spans="4:4" ht="23.25" customHeight="1">
      <c r="D47" s="150"/>
    </row>
    <row r="48" spans="4:4" ht="23.25" customHeight="1">
      <c r="D48" s="150"/>
    </row>
    <row r="49" spans="4:4" ht="23.25" customHeight="1">
      <c r="D49" s="150"/>
    </row>
    <row r="50" spans="4:4" ht="23.25" customHeight="1">
      <c r="D50" s="150"/>
    </row>
    <row r="51" spans="4:4" ht="23.25" customHeight="1">
      <c r="D51" s="150"/>
    </row>
    <row r="52" spans="4:4" ht="23.25" customHeight="1">
      <c r="D52" s="150"/>
    </row>
    <row r="53" spans="4:4" ht="23.25" customHeight="1">
      <c r="D53" s="150"/>
    </row>
    <row r="54" spans="4:4" ht="23.25" customHeight="1">
      <c r="D54" s="150"/>
    </row>
    <row r="55" spans="4:4" ht="23.25" customHeight="1">
      <c r="D55" s="150"/>
    </row>
    <row r="56" spans="4:4" ht="23.25" customHeight="1">
      <c r="D56" s="150"/>
    </row>
    <row r="57" spans="4:4" ht="23.25" customHeight="1">
      <c r="D57" s="150"/>
    </row>
    <row r="58" spans="4:4" ht="23.25" customHeight="1">
      <c r="D58" s="150"/>
    </row>
    <row r="59" spans="4:4" ht="23.25" customHeight="1">
      <c r="D59" s="150"/>
    </row>
    <row r="60" spans="4:4" ht="23.25" customHeight="1">
      <c r="D60" s="150"/>
    </row>
    <row r="61" spans="4:4" ht="23.25" customHeight="1">
      <c r="D61" s="150"/>
    </row>
    <row r="62" spans="4:4" ht="23.25" customHeight="1">
      <c r="D62" s="150"/>
    </row>
    <row r="63" spans="4:4" ht="23.25" customHeight="1">
      <c r="D63" s="150"/>
    </row>
    <row r="64" spans="4:4" ht="23.25" customHeight="1">
      <c r="D64" s="150"/>
    </row>
    <row r="65" spans="4:4" ht="23.25" customHeight="1">
      <c r="D65" s="150"/>
    </row>
    <row r="66" spans="4:4" ht="23.25" customHeight="1">
      <c r="D66" s="150"/>
    </row>
    <row r="67" spans="4:4" ht="23.25" customHeight="1">
      <c r="D67" s="150"/>
    </row>
    <row r="68" spans="4:4" ht="23.25" customHeight="1">
      <c r="D68" s="150"/>
    </row>
    <row r="69" spans="4:4" ht="23.25" customHeight="1">
      <c r="D69" s="150"/>
    </row>
    <row r="70" spans="4:4" ht="23.25" customHeight="1">
      <c r="D70" s="150"/>
    </row>
    <row r="71" spans="4:4" ht="23.25" customHeight="1">
      <c r="D71" s="150"/>
    </row>
    <row r="72" spans="4:4" ht="23.25" customHeight="1">
      <c r="D72" s="150"/>
    </row>
    <row r="73" spans="4:4" ht="23.25" customHeight="1">
      <c r="D73" s="150"/>
    </row>
    <row r="74" spans="4:4" ht="23.25" customHeight="1">
      <c r="D74" s="150"/>
    </row>
    <row r="75" spans="4:4" ht="23.25" customHeight="1">
      <c r="D75" s="150"/>
    </row>
    <row r="76" spans="4:4" ht="23.25" customHeight="1">
      <c r="D76" s="150"/>
    </row>
    <row r="77" spans="4:4" ht="23.25" customHeight="1">
      <c r="D77" s="150"/>
    </row>
    <row r="78" spans="4:4" ht="23.25" customHeight="1">
      <c r="D78" s="150"/>
    </row>
    <row r="79" spans="4:4" ht="23.25" customHeight="1">
      <c r="D79" s="150"/>
    </row>
    <row r="80" spans="4:4" ht="23.25" customHeight="1">
      <c r="D80" s="150"/>
    </row>
    <row r="81" spans="4:4" ht="23.25" customHeight="1">
      <c r="D81" s="150"/>
    </row>
    <row r="82" spans="4:4" ht="23.25" customHeight="1">
      <c r="D82" s="150"/>
    </row>
    <row r="83" spans="4:4" ht="23.25" customHeight="1">
      <c r="D83" s="150"/>
    </row>
    <row r="84" spans="4:4" ht="23.25" customHeight="1">
      <c r="D84" s="150"/>
    </row>
    <row r="85" spans="4:4" ht="23.25" customHeight="1">
      <c r="D85" s="150"/>
    </row>
    <row r="86" spans="4:4" ht="23.25" customHeight="1">
      <c r="D86" s="150"/>
    </row>
    <row r="87" spans="4:4" ht="23.25" customHeight="1">
      <c r="D87" s="150"/>
    </row>
    <row r="88" spans="4:4" ht="23.25" customHeight="1">
      <c r="D88" s="150"/>
    </row>
    <row r="89" spans="4:4" ht="23.25" customHeight="1">
      <c r="D89" s="150"/>
    </row>
    <row r="90" spans="4:4" ht="23.25" customHeight="1">
      <c r="D90" s="150"/>
    </row>
    <row r="91" spans="4:4" ht="23.25" customHeight="1">
      <c r="D91" s="150"/>
    </row>
    <row r="92" spans="4:4" ht="23.25" customHeight="1">
      <c r="D92" s="150"/>
    </row>
    <row r="93" spans="4:4" ht="23.25" customHeight="1">
      <c r="D93" s="150"/>
    </row>
    <row r="94" spans="4:4" ht="23.25" customHeight="1">
      <c r="D94" s="150"/>
    </row>
    <row r="95" spans="4:4" ht="23.25" customHeight="1">
      <c r="D95" s="150"/>
    </row>
    <row r="96" spans="4:4" ht="23.25" customHeight="1">
      <c r="D96" s="150"/>
    </row>
    <row r="97" spans="4:4" ht="23.25" customHeight="1">
      <c r="D97" s="150"/>
    </row>
    <row r="98" spans="4:4" ht="23.25" customHeight="1">
      <c r="D98" s="150"/>
    </row>
    <row r="99" spans="4:4" ht="23.25" customHeight="1">
      <c r="D99" s="150"/>
    </row>
    <row r="100" spans="4:4" ht="23.25" customHeight="1">
      <c r="D100" s="150"/>
    </row>
    <row r="101" spans="4:4" ht="23.25" customHeight="1">
      <c r="D101" s="150"/>
    </row>
    <row r="102" spans="4:4" ht="23.25" customHeight="1">
      <c r="D102" s="150"/>
    </row>
    <row r="103" spans="4:4" ht="23.25" customHeight="1">
      <c r="D103" s="150"/>
    </row>
    <row r="104" spans="4:4" ht="23.25" customHeight="1">
      <c r="D104" s="150"/>
    </row>
    <row r="105" spans="4:4" ht="23.25" customHeight="1">
      <c r="D105" s="150"/>
    </row>
    <row r="106" spans="4:4" ht="23.25" customHeight="1">
      <c r="D106" s="150"/>
    </row>
    <row r="107" spans="4:4" ht="23.25" customHeight="1">
      <c r="D107" s="150"/>
    </row>
    <row r="108" spans="4:4" ht="23.25" customHeight="1">
      <c r="D108" s="150"/>
    </row>
    <row r="109" spans="4:4" ht="23.25" customHeight="1">
      <c r="D109" s="150"/>
    </row>
    <row r="110" spans="4:4" ht="23.25" customHeight="1">
      <c r="D110" s="150"/>
    </row>
    <row r="111" spans="4:4" ht="23.25" customHeight="1">
      <c r="D111" s="150"/>
    </row>
    <row r="112" spans="4:4" ht="23.25" customHeight="1">
      <c r="D112" s="150"/>
    </row>
    <row r="113" spans="4:4" ht="23.25" customHeight="1">
      <c r="D113" s="150"/>
    </row>
    <row r="114" spans="4:4" ht="23.25" customHeight="1">
      <c r="D114" s="150"/>
    </row>
    <row r="115" spans="4:4" ht="23.25" customHeight="1">
      <c r="D115" s="150"/>
    </row>
    <row r="116" spans="4:4" ht="23.25" customHeight="1">
      <c r="D116" s="150"/>
    </row>
    <row r="117" spans="4:4" ht="23.25" customHeight="1">
      <c r="D117" s="150"/>
    </row>
    <row r="118" spans="4:4" ht="23.25" customHeight="1">
      <c r="D118" s="150"/>
    </row>
    <row r="119" spans="4:4" ht="23.25" customHeight="1">
      <c r="D119" s="150"/>
    </row>
    <row r="120" spans="4:4" ht="23.25" customHeight="1">
      <c r="D120" s="150"/>
    </row>
    <row r="121" spans="4:4" ht="23.25" customHeight="1">
      <c r="D121" s="150"/>
    </row>
    <row r="122" spans="4:4" ht="23.25" customHeight="1">
      <c r="D122" s="150"/>
    </row>
    <row r="123" spans="4:4" ht="23.25" customHeight="1">
      <c r="D123" s="150"/>
    </row>
    <row r="124" spans="4:4" ht="23.25" customHeight="1">
      <c r="D124" s="150"/>
    </row>
    <row r="125" spans="4:4" ht="23.25" customHeight="1">
      <c r="D125" s="150"/>
    </row>
    <row r="126" spans="4:4" ht="23.25" customHeight="1">
      <c r="D126" s="150"/>
    </row>
    <row r="127" spans="4:4" ht="23.25" customHeight="1">
      <c r="D127" s="150"/>
    </row>
    <row r="128" spans="4:4" ht="23.25" customHeight="1">
      <c r="D128" s="150"/>
    </row>
    <row r="129" spans="4:4" ht="23.25" customHeight="1">
      <c r="D129" s="150"/>
    </row>
    <row r="130" spans="4:4" ht="23.25" customHeight="1">
      <c r="D130" s="150"/>
    </row>
    <row r="131" spans="4:4" ht="23.25" customHeight="1">
      <c r="D131" s="150"/>
    </row>
    <row r="132" spans="4:4" ht="23.25" customHeight="1">
      <c r="D132" s="150"/>
    </row>
    <row r="133" spans="4:4" ht="23.25" customHeight="1">
      <c r="D133" s="150"/>
    </row>
    <row r="134" spans="4:4" ht="23.25" customHeight="1">
      <c r="D134" s="150"/>
    </row>
    <row r="135" spans="4:4" ht="23.25" customHeight="1">
      <c r="D135" s="150"/>
    </row>
    <row r="136" spans="4:4" ht="23.25" customHeight="1">
      <c r="D136" s="150"/>
    </row>
    <row r="137" spans="4:4" ht="23.25" customHeight="1">
      <c r="D137" s="150"/>
    </row>
    <row r="138" spans="4:4" ht="23.25" customHeight="1">
      <c r="D138" s="150"/>
    </row>
    <row r="139" spans="4:4" ht="23.25" customHeight="1">
      <c r="D139" s="150"/>
    </row>
    <row r="140" spans="4:4" ht="23.25" customHeight="1">
      <c r="D140" s="150"/>
    </row>
    <row r="141" spans="4:4" ht="23.25" customHeight="1">
      <c r="D141" s="150"/>
    </row>
    <row r="142" spans="4:4" ht="23.25" customHeight="1">
      <c r="D142" s="150"/>
    </row>
    <row r="143" spans="4:4" ht="23.25" customHeight="1">
      <c r="D143" s="150"/>
    </row>
    <row r="144" spans="4:4" ht="23.25" customHeight="1">
      <c r="D144" s="150"/>
    </row>
    <row r="145" spans="4:4" ht="23.25" customHeight="1">
      <c r="D145" s="150"/>
    </row>
    <row r="146" spans="4:4" ht="23.25" customHeight="1">
      <c r="D146" s="150"/>
    </row>
    <row r="147" spans="4:4" ht="23.25" customHeight="1">
      <c r="D147" s="150"/>
    </row>
    <row r="148" spans="4:4" ht="23.25" customHeight="1">
      <c r="D148" s="150"/>
    </row>
    <row r="149" spans="4:4" ht="23.25" customHeight="1">
      <c r="D149" s="150"/>
    </row>
    <row r="150" spans="4:4" ht="23.25" customHeight="1">
      <c r="D150" s="150"/>
    </row>
    <row r="151" spans="4:4" ht="23.25" customHeight="1">
      <c r="D151" s="150"/>
    </row>
    <row r="152" spans="4:4" ht="23.25" customHeight="1">
      <c r="D152" s="150"/>
    </row>
    <row r="153" spans="4:4" ht="23.25" customHeight="1">
      <c r="D153" s="150"/>
    </row>
    <row r="154" spans="4:4" ht="23.25" customHeight="1">
      <c r="D154" s="150"/>
    </row>
    <row r="155" spans="4:4" ht="23.25" customHeight="1">
      <c r="D155" s="150"/>
    </row>
    <row r="156" spans="4:4" ht="23.25" customHeight="1">
      <c r="D156" s="150"/>
    </row>
    <row r="157" spans="4:4" ht="23.25" customHeight="1">
      <c r="D157" s="150"/>
    </row>
    <row r="158" spans="4:4" ht="23.25" customHeight="1">
      <c r="D158" s="150"/>
    </row>
    <row r="159" spans="4:4" ht="23.25" customHeight="1">
      <c r="D159" s="150"/>
    </row>
    <row r="160" spans="4:4" ht="23.25" customHeight="1">
      <c r="D160" s="150"/>
    </row>
    <row r="161" spans="4:4" ht="23.25" customHeight="1">
      <c r="D161" s="150"/>
    </row>
    <row r="162" spans="4:4" ht="23.25" customHeight="1">
      <c r="D162" s="150"/>
    </row>
    <row r="163" spans="4:4" ht="23.25" customHeight="1">
      <c r="D163" s="150"/>
    </row>
    <row r="164" spans="4:4" ht="23.25" customHeight="1">
      <c r="D164" s="150"/>
    </row>
    <row r="165" spans="4:4" ht="23.25" customHeight="1">
      <c r="D165" s="150"/>
    </row>
    <row r="166" spans="4:4" ht="23.25" customHeight="1">
      <c r="D166" s="150"/>
    </row>
    <row r="167" spans="4:4" ht="23.25" customHeight="1">
      <c r="D167" s="150"/>
    </row>
    <row r="168" spans="4:4" ht="23.25" customHeight="1">
      <c r="D168" s="150"/>
    </row>
    <row r="169" spans="4:4" ht="23.25" customHeight="1">
      <c r="D169" s="150"/>
    </row>
    <row r="170" spans="4:4" ht="23.25" customHeight="1">
      <c r="D170" s="150"/>
    </row>
    <row r="171" spans="4:4" ht="23.25" customHeight="1">
      <c r="D171" s="150"/>
    </row>
    <row r="172" spans="4:4" ht="23.25" customHeight="1">
      <c r="D172" s="150"/>
    </row>
    <row r="173" spans="4:4" ht="23.25" customHeight="1">
      <c r="D173" s="150"/>
    </row>
    <row r="174" spans="4:4" ht="23.25" customHeight="1">
      <c r="D174" s="150"/>
    </row>
    <row r="175" spans="4:4" ht="23.25" customHeight="1">
      <c r="D175" s="150"/>
    </row>
    <row r="176" spans="4:4" ht="23.25" customHeight="1">
      <c r="D176" s="150"/>
    </row>
    <row r="177" spans="4:4" ht="23.25" customHeight="1">
      <c r="D177" s="150"/>
    </row>
    <row r="178" spans="4:4" ht="23.25" customHeight="1">
      <c r="D178" s="150"/>
    </row>
    <row r="179" spans="4:4" ht="23.25" customHeight="1">
      <c r="D179" s="150"/>
    </row>
    <row r="180" spans="4:4" ht="23.25" customHeight="1">
      <c r="D180" s="150"/>
    </row>
    <row r="181" spans="4:4" ht="23.25" customHeight="1">
      <c r="D181" s="150"/>
    </row>
    <row r="182" spans="4:4" ht="23.25" customHeight="1">
      <c r="D182" s="150"/>
    </row>
    <row r="183" spans="4:4" ht="23.25" customHeight="1">
      <c r="D183" s="150"/>
    </row>
    <row r="184" spans="4:4" ht="23.25" customHeight="1">
      <c r="D184" s="150"/>
    </row>
    <row r="185" spans="4:4" ht="23.25" customHeight="1">
      <c r="D185" s="150"/>
    </row>
    <row r="186" spans="4:4" ht="23.25" customHeight="1">
      <c r="D186" s="150"/>
    </row>
    <row r="187" spans="4:4" ht="23.25" customHeight="1">
      <c r="D187" s="150"/>
    </row>
    <row r="188" spans="4:4" ht="23.25" customHeight="1">
      <c r="D188" s="150"/>
    </row>
    <row r="189" spans="4:4" ht="23.25" customHeight="1">
      <c r="D189" s="150"/>
    </row>
    <row r="190" spans="4:4" ht="23.25" customHeight="1">
      <c r="D190" s="150"/>
    </row>
    <row r="191" spans="4:4" ht="23.25" customHeight="1">
      <c r="D191" s="150"/>
    </row>
    <row r="192" spans="4:4" ht="23.25" customHeight="1">
      <c r="D192" s="150"/>
    </row>
    <row r="193" spans="4:4" ht="23.25" customHeight="1">
      <c r="D193" s="150"/>
    </row>
    <row r="194" spans="4:4" ht="23.25" customHeight="1">
      <c r="D194" s="150"/>
    </row>
    <row r="195" spans="4:4" ht="23.25" customHeight="1">
      <c r="D195" s="150"/>
    </row>
    <row r="196" spans="4:4" ht="23.25" customHeight="1">
      <c r="D196" s="150"/>
    </row>
    <row r="197" spans="4:4" ht="23.25" customHeight="1">
      <c r="D197" s="150"/>
    </row>
    <row r="198" spans="4:4" ht="23.25" customHeight="1">
      <c r="D198" s="150"/>
    </row>
    <row r="199" spans="4:4" ht="23.25" customHeight="1">
      <c r="D199" s="150"/>
    </row>
    <row r="200" spans="4:4" ht="23.25" customHeight="1">
      <c r="D200" s="150"/>
    </row>
    <row r="201" spans="4:4" ht="23.25" customHeight="1">
      <c r="D201" s="150"/>
    </row>
    <row r="202" spans="4:4" ht="23.25" customHeight="1">
      <c r="D202" s="150"/>
    </row>
    <row r="203" spans="4:4" ht="23.25" customHeight="1">
      <c r="D203" s="150"/>
    </row>
    <row r="204" spans="4:4" ht="23.25" customHeight="1">
      <c r="D204" s="150"/>
    </row>
    <row r="205" spans="4:4" ht="23.25" customHeight="1">
      <c r="D205" s="150"/>
    </row>
    <row r="206" spans="4:4" ht="23.25" customHeight="1"/>
    <row r="207" spans="4:4" ht="23.25" customHeight="1"/>
    <row r="208" spans="4:4" ht="23.25" customHeight="1"/>
    <row r="209" ht="23.25" customHeight="1"/>
    <row r="210" ht="23.25" customHeight="1"/>
    <row r="211" ht="23.25" customHeight="1"/>
  </sheetData>
  <mergeCells count="35">
    <mergeCell ref="B2:E2"/>
    <mergeCell ref="B3:C3"/>
    <mergeCell ref="B4:C4"/>
    <mergeCell ref="B7:C7"/>
    <mergeCell ref="B8:C8"/>
    <mergeCell ref="B9:C9"/>
    <mergeCell ref="B10:E10"/>
    <mergeCell ref="G10:J10"/>
    <mergeCell ref="B15:C15"/>
    <mergeCell ref="G15:H15"/>
    <mergeCell ref="B20:C20"/>
    <mergeCell ref="G20:H20"/>
    <mergeCell ref="B21:C21"/>
    <mergeCell ref="G21:H21"/>
    <mergeCell ref="B5:B6"/>
    <mergeCell ref="B11:B14"/>
    <mergeCell ref="C11:C12"/>
    <mergeCell ref="E11:E14"/>
    <mergeCell ref="G11:G14"/>
    <mergeCell ref="H11:H12"/>
    <mergeCell ref="J11:J14"/>
    <mergeCell ref="C13:C14"/>
    <mergeCell ref="H13:H14"/>
    <mergeCell ref="B16:B19"/>
    <mergeCell ref="C16:C17"/>
    <mergeCell ref="E16:E19"/>
    <mergeCell ref="G16:G19"/>
    <mergeCell ref="H16:H17"/>
    <mergeCell ref="J16:J19"/>
    <mergeCell ref="C18:C19"/>
    <mergeCell ref="H18:H19"/>
    <mergeCell ref="B22:C23"/>
    <mergeCell ref="E22:E23"/>
    <mergeCell ref="G22:H23"/>
    <mergeCell ref="J22:J23"/>
  </mergeCells>
  <phoneticPr fontId="1"/>
  <printOptions horizontalCentered="1" verticalCentered="1"/>
  <pageMargins left="0.31496062992125984" right="0.31496062992125984" top="0.35433070866141736" bottom="0.35433070866141736" header="0.31496062992125984" footer="0.31496062992125984"/>
  <pageSetup paperSize="9" scale="83"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入力画面</vt:lpstr>
      <vt:lpstr>計算表（生保）</vt:lpstr>
      <vt:lpstr>原本（生命保険料）</vt:lpstr>
      <vt:lpstr>計算表（地震）</vt:lpstr>
      <vt:lpstr>原本（地震保険料）</vt:lpstr>
    </vt:vector>
  </TitlesOfParts>
  <Company>Toshiba</Company>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H27-038</cp:lastModifiedBy>
  <cp:lastPrinted>2015-01-23T01:13:44Z</cp:lastPrinted>
  <dcterms:created xsi:type="dcterms:W3CDTF">2013-01-16T02:11:47Z</dcterms:created>
  <dcterms:modified xsi:type="dcterms:W3CDTF">2021-12-17T06:10:15Z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2.1.12.0</vt:lpwstr>
      <vt:lpwstr>2.1.13.0</vt:lpwstr>
    </vt:vector>
  </property>
  <property fmtid="{DCFEDD21-7773-49B2-8022-6FC58DB5260B}" pid="3" name="LastSavedVersion">
    <vt:lpwstr>2.1.13.0</vt:lpwstr>
  </property>
  <property fmtid="{DCFEDD21-7773-49B2-8022-6FC58DB5260B}" pid="4" name="LastSavedDate">
    <vt:filetime>2021-12-17T06:10:15Z</vt:filetime>
  </property>
</Properties>
</file>